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CV SEMILLA 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G46" i="1"/>
  <c r="I46" i="1" s="1"/>
  <c r="I45" i="1"/>
  <c r="G45" i="1"/>
  <c r="G44" i="1"/>
  <c r="I44" i="1" s="1"/>
  <c r="I43" i="1"/>
  <c r="G43" i="1"/>
  <c r="G42" i="1"/>
  <c r="I42" i="1" s="1"/>
  <c r="I41" i="1"/>
  <c r="G41" i="1"/>
  <c r="G37" i="1"/>
  <c r="H37" i="1" s="1"/>
  <c r="G36" i="1"/>
  <c r="H36" i="1" s="1"/>
  <c r="I36" i="1" s="1"/>
  <c r="H35" i="1"/>
  <c r="G35" i="1"/>
  <c r="I35" i="1" s="1"/>
  <c r="G34" i="1"/>
  <c r="H34" i="1" s="1"/>
  <c r="G33" i="1"/>
  <c r="G32" i="1"/>
  <c r="H31" i="1"/>
  <c r="I31" i="1" s="1"/>
  <c r="G31" i="1"/>
  <c r="G30" i="1"/>
  <c r="G29" i="1"/>
  <c r="H29" i="1" s="1"/>
  <c r="G28" i="1"/>
  <c r="H28" i="1" s="1"/>
  <c r="I28" i="1" s="1"/>
  <c r="H27" i="1"/>
  <c r="G27" i="1"/>
  <c r="I27" i="1" s="1"/>
  <c r="G26" i="1"/>
  <c r="G25" i="1"/>
  <c r="I25" i="1" s="1"/>
  <c r="G21" i="1"/>
  <c r="H21" i="1" s="1"/>
  <c r="G20" i="1"/>
  <c r="G17" i="1"/>
  <c r="H16" i="1"/>
  <c r="I16" i="1" s="1"/>
  <c r="G16" i="1"/>
  <c r="G15" i="1"/>
  <c r="I15" i="1" s="1"/>
  <c r="G14" i="1"/>
  <c r="I14" i="1" s="1"/>
  <c r="G11" i="1"/>
  <c r="G10" i="1"/>
  <c r="I17" i="1" l="1"/>
  <c r="I26" i="1"/>
  <c r="I47" i="1"/>
  <c r="H26" i="1"/>
  <c r="I34" i="1"/>
  <c r="H17" i="1"/>
  <c r="G22" i="1"/>
  <c r="G48" i="1" s="1"/>
  <c r="I29" i="1"/>
  <c r="H32" i="1"/>
  <c r="I32" i="1" s="1"/>
  <c r="I37" i="1"/>
  <c r="G47" i="1"/>
  <c r="I21" i="1"/>
  <c r="G38" i="1"/>
  <c r="H30" i="1"/>
  <c r="I30" i="1" s="1"/>
  <c r="H10" i="1"/>
  <c r="H11" i="1" s="1"/>
  <c r="H20" i="1"/>
  <c r="H22" i="1" s="1"/>
  <c r="H33" i="1"/>
  <c r="I33" i="1" s="1"/>
  <c r="I38" i="1" l="1"/>
  <c r="I10" i="1"/>
  <c r="I11" i="1" s="1"/>
  <c r="I20" i="1"/>
  <c r="I22" i="1" s="1"/>
  <c r="I48" i="1" s="1"/>
  <c r="H38" i="1"/>
  <c r="H48" i="1" s="1"/>
</calcChain>
</file>

<file path=xl/sharedStrings.xml><?xml version="1.0" encoding="utf-8"?>
<sst xmlns="http://schemas.openxmlformats.org/spreadsheetml/2006/main" count="140" uniqueCount="56">
  <si>
    <t>UNIVERSIDAD CENTRAL DEL ECUADOR</t>
  </si>
  <si>
    <t>VICERRECTORADO DE INVESTIGACIÓN, DOCTORADOS E INNOVACIÓN</t>
  </si>
  <si>
    <t>DIRECCION DE INVESTIGACIÓN  -  COMISIÓN DE INVESTIGACIÓN FORMATIVA</t>
  </si>
  <si>
    <t>PROTOCOLO INVESTIGACIÓN SEMILLA</t>
  </si>
  <si>
    <r>
      <rPr>
        <sz val="14"/>
        <color theme="1"/>
        <rFont val="Calibri"/>
        <family val="2"/>
        <scheme val="minor"/>
      </rPr>
      <t xml:space="preserve">15.- PRESUPUESTO  </t>
    </r>
    <r>
      <rPr>
        <sz val="11"/>
        <color theme="1"/>
        <rFont val="Calibri"/>
        <family val="2"/>
        <scheme val="minor"/>
      </rPr>
      <t xml:space="preserve">
Utilice solo los códigos que su proyecto requiera. Añada filas según el número de ítems que requiera cada código.  Confirme que las sumas sean correctas . En caso de requerimientos especiales acuda a su coordinador de investigación</t>
    </r>
  </si>
  <si>
    <t>PROYECTO:</t>
  </si>
  <si>
    <t>CÓDIGO:</t>
  </si>
  <si>
    <t>N°</t>
  </si>
  <si>
    <t>Descripción</t>
  </si>
  <si>
    <t>U. Medida</t>
  </si>
  <si>
    <t>Cantidad</t>
  </si>
  <si>
    <t>Costo U.</t>
  </si>
  <si>
    <t>Sub total</t>
  </si>
  <si>
    <t>IVA</t>
  </si>
  <si>
    <t>V. total</t>
  </si>
  <si>
    <t>TOTAL PRESUESTO PROYECTO SEMILLA</t>
  </si>
  <si>
    <t>530204 EDICION, REPRODUCCION, IMPRESIÓN, PUBLICACIONES, SUSCRIPCIONES, 
FOTOCOPIADO, TRADUCCION, EMPASTADO.</t>
  </si>
  <si>
    <t>530204 TOTAL EDICION, REPRODUCCION, IMPRESIÓN,</t>
  </si>
  <si>
    <t>530804 MATERIAL DE OFICINA</t>
  </si>
  <si>
    <t>530804 TOTAL MATERIAL DE OFICINA</t>
  </si>
  <si>
    <t>Efectos de la actividad turística en la configuración territorial de la parroquia Mindo en los últimos 20 años.</t>
  </si>
  <si>
    <t xml:space="preserve"> Ciencias Agrícolas LASTRA BRAVO XAVIER BOLIVAR</t>
  </si>
  <si>
    <t>Código</t>
  </si>
  <si>
    <t>cif4-cv-fcag-3</t>
  </si>
  <si>
    <t>Fotocopiado de encuestas b/n A4</t>
  </si>
  <si>
    <t>unidad</t>
  </si>
  <si>
    <t>Impresión de carteles A3 para socialización de actividades</t>
  </si>
  <si>
    <t>530801 ALIMENTOS Y BEBIDAS (COPENSACION PARA LOS SUJETOS DE ESTUDIO)</t>
  </si>
  <si>
    <t>Refrigerios para entrevistados</t>
  </si>
  <si>
    <t>530801 TOTAL ALIMENTOS Y BEBIDAS</t>
  </si>
  <si>
    <t>ETIQUETAS ADHESIVAS 2.45 X 1.65 T-5</t>
  </si>
  <si>
    <t>ETIQUETAS ADHESIVAS 6.3 X 4.45 T8</t>
  </si>
  <si>
    <t>840109 LIBROS Y COLECCIONES</t>
  </si>
  <si>
    <t>Turismo: Planeación, administración y perspectivas</t>
  </si>
  <si>
    <t>ANALISIS TERRITORIAL DEL TURISMO Y PLANIFICACION DE DESTINOS TURI STICOS</t>
  </si>
  <si>
    <t>TURISMO Y TERRITORIO</t>
  </si>
  <si>
    <t>TERRITORIO Y TURISMO MUNDIAL: ANALISIS GEOGRAFICO</t>
  </si>
  <si>
    <t>TURISMO RURAL Y EN AREAS PROTEGIDAS</t>
  </si>
  <si>
    <t>MANUAL DE GESTIÓN DE DESTINOS TURÍSTICOS</t>
  </si>
  <si>
    <t>840109 TOTAL LIBROS Y COLECCIONES</t>
  </si>
  <si>
    <t>530201 TRANSPORTE DE PERSONAL</t>
  </si>
  <si>
    <t>Movilización a la parroquia Mindo de encuestadores</t>
  </si>
  <si>
    <t>530301 TOTAL  TRANSPORTE DE PERSONAL</t>
  </si>
  <si>
    <t>Impresión de artículos científicos - b/n - A4 para material de consulta</t>
  </si>
  <si>
    <t xml:space="preserve">Refrigerio para encuestados </t>
  </si>
  <si>
    <t>RESMA DE PAPEL BOND A4 DE 75 GR</t>
  </si>
  <si>
    <t>ESFEROGRAFICO AZUL PUNTA MEDIA</t>
  </si>
  <si>
    <t>ESFEROGRAFICO AZUL PUNTA FINA</t>
  </si>
  <si>
    <t>GRAPADORA NORMAL METALICA GRANDE</t>
  </si>
  <si>
    <t>PERFORADORA DE ESCRITORIO GRANDE</t>
  </si>
  <si>
    <t>CINTA DE EMBALAJE TRANSPARENTE 2 PULGADAS X 40 YDAS</t>
  </si>
  <si>
    <t xml:space="preserve">SOBRE MANILA F2 21cmx27cm </t>
  </si>
  <si>
    <t>TIJERA GRANDE DE 8 PULG.</t>
  </si>
  <si>
    <t>PROTECTOR DE HOJAS DELGADO A-4 X 100 UNIDADES</t>
  </si>
  <si>
    <t>ARCHIVADOR ACORDEON 1/2 OFICIO PLASTICO</t>
  </si>
  <si>
    <t>ARCHIVADORES TAMANO OFICIO LOMO 8 CMS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</si>
</sst>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2F5496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60">
    <xf numFmtId="0" fontId="0" fillId="0" borderId="0" xfId="0"/>
    <xf numFmtId="0" fontId="5" fillId="4" borderId="13" xfId="0" applyFont="1" applyFill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2" fontId="8" fillId="0" borderId="17" xfId="0" applyNumberFormat="1" applyFont="1" applyBorder="1" applyAlignment="1" applyProtection="1">
      <alignment horizontal="right" vertical="center" wrapText="1"/>
      <protection locked="0"/>
    </xf>
    <xf numFmtId="2" fontId="8" fillId="0" borderId="18" xfId="0" applyNumberFormat="1" applyFont="1" applyBorder="1" applyAlignment="1" applyProtection="1">
      <alignment horizontal="right" vertical="center" wrapText="1"/>
    </xf>
    <xf numFmtId="2" fontId="6" fillId="4" borderId="18" xfId="0" applyNumberFormat="1" applyFont="1" applyFill="1" applyBorder="1" applyAlignment="1" applyProtection="1">
      <alignment horizontal="right" vertical="center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7" fillId="0" borderId="0" xfId="0" applyFont="1" applyProtection="1">
      <protection locked="0"/>
    </xf>
    <xf numFmtId="0" fontId="11" fillId="0" borderId="0" xfId="0" applyFont="1"/>
    <xf numFmtId="0" fontId="12" fillId="0" borderId="17" xfId="0" applyFont="1" applyBorder="1" applyAlignment="1" applyProtection="1">
      <alignment horizontal="left" vertical="center" wrapText="1"/>
      <protection locked="0"/>
    </xf>
    <xf numFmtId="2" fontId="6" fillId="4" borderId="18" xfId="0" applyNumberFormat="1" applyFont="1" applyFill="1" applyBorder="1" applyAlignment="1" applyProtection="1">
      <alignment vertical="center"/>
    </xf>
    <xf numFmtId="0" fontId="13" fillId="0" borderId="17" xfId="0" applyFont="1" applyBorder="1" applyAlignment="1" applyProtection="1">
      <alignment horizontal="left" vertical="center" wrapText="1"/>
      <protection locked="0"/>
    </xf>
    <xf numFmtId="2" fontId="8" fillId="0" borderId="17" xfId="0" applyNumberFormat="1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vertical="top" wrapText="1"/>
      <protection locked="0"/>
    </xf>
    <xf numFmtId="2" fontId="6" fillId="4" borderId="26" xfId="0" applyNumberFormat="1" applyFont="1" applyFill="1" applyBorder="1" applyAlignment="1" applyProtection="1">
      <alignment horizontal="right" vertical="center"/>
    </xf>
    <xf numFmtId="4" fontId="9" fillId="5" borderId="12" xfId="0" applyNumberFormat="1" applyFont="1" applyFill="1" applyBorder="1" applyAlignment="1">
      <alignment horizontal="right" vertical="center"/>
    </xf>
    <xf numFmtId="4" fontId="10" fillId="5" borderId="12" xfId="0" applyNumberFormat="1" applyFont="1" applyFill="1" applyBorder="1" applyAlignment="1" applyProtection="1">
      <alignment horizontal="right" vertical="center" wrapText="1"/>
    </xf>
    <xf numFmtId="4" fontId="10" fillId="5" borderId="22" xfId="0" applyNumberFormat="1" applyFont="1" applyFill="1" applyBorder="1" applyAlignment="1" applyProtection="1">
      <alignment horizontal="right" vertical="center" wrapText="1"/>
    </xf>
    <xf numFmtId="0" fontId="1" fillId="2" borderId="6" xfId="0" applyFont="1" applyFill="1" applyBorder="1" applyAlignment="1" applyProtection="1">
      <alignment horizontal="center" wrapText="1"/>
    </xf>
    <xf numFmtId="0" fontId="1" fillId="2" borderId="7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wrapText="1"/>
    </xf>
    <xf numFmtId="164" fontId="6" fillId="4" borderId="14" xfId="1" applyFont="1" applyFill="1" applyBorder="1" applyAlignment="1" applyProtection="1">
      <alignment horizontal="center" vertical="center" wrapText="1"/>
      <protection locked="0"/>
    </xf>
    <xf numFmtId="164" fontId="6" fillId="4" borderId="15" xfId="1" applyFont="1" applyFill="1" applyBorder="1" applyAlignment="1" applyProtection="1">
      <alignment horizontal="center" vertical="center" wrapText="1"/>
    </xf>
    <xf numFmtId="164" fontId="8" fillId="0" borderId="17" xfId="1" applyFont="1" applyBorder="1" applyAlignment="1" applyProtection="1">
      <alignment horizontal="center" vertical="center" wrapText="1"/>
      <protection locked="0"/>
    </xf>
    <xf numFmtId="164" fontId="8" fillId="0" borderId="18" xfId="1" applyFont="1" applyBorder="1" applyAlignment="1" applyProtection="1">
      <alignment horizontal="right" vertical="center" wrapText="1"/>
    </xf>
    <xf numFmtId="0" fontId="6" fillId="4" borderId="19" xfId="0" applyFont="1" applyFill="1" applyBorder="1" applyAlignment="1" applyProtection="1">
      <alignment vertical="center"/>
      <protection locked="0"/>
    </xf>
    <xf numFmtId="0" fontId="6" fillId="4" borderId="20" xfId="0" applyFont="1" applyFill="1" applyBorder="1" applyAlignment="1" applyProtection="1">
      <alignment vertical="center"/>
      <protection locked="0"/>
    </xf>
    <xf numFmtId="164" fontId="6" fillId="4" borderId="18" xfId="1" applyFont="1" applyFill="1" applyBorder="1" applyAlignment="1" applyProtection="1">
      <alignment vertical="center"/>
    </xf>
    <xf numFmtId="164" fontId="6" fillId="4" borderId="18" xfId="1" applyFont="1" applyFill="1" applyBorder="1" applyAlignment="1" applyProtection="1">
      <alignment horizontal="right" vertical="center"/>
    </xf>
    <xf numFmtId="2" fontId="13" fillId="0" borderId="17" xfId="0" applyNumberFormat="1" applyFont="1" applyBorder="1" applyAlignment="1" applyProtection="1">
      <alignment horizontal="right" vertical="center" wrapText="1"/>
      <protection locked="0"/>
    </xf>
    <xf numFmtId="0" fontId="6" fillId="4" borderId="19" xfId="0" applyFont="1" applyFill="1" applyBorder="1" applyAlignment="1" applyProtection="1">
      <alignment horizontal="center" vertical="center"/>
      <protection locked="0"/>
    </xf>
    <xf numFmtId="0" fontId="6" fillId="4" borderId="20" xfId="0" applyFont="1" applyFill="1" applyBorder="1" applyAlignment="1" applyProtection="1">
      <alignment horizontal="center" vertical="center"/>
      <protection locked="0"/>
    </xf>
    <xf numFmtId="0" fontId="6" fillId="4" borderId="21" xfId="0" applyFont="1" applyFill="1" applyBorder="1" applyAlignment="1" applyProtection="1">
      <alignment horizontal="center" vertical="center"/>
      <protection locked="0"/>
    </xf>
    <xf numFmtId="0" fontId="9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wrapText="1"/>
    </xf>
    <xf numFmtId="0" fontId="2" fillId="2" borderId="3" xfId="0" applyFont="1" applyFill="1" applyBorder="1" applyAlignment="1" applyProtection="1">
      <alignment horizontal="center" wrapText="1"/>
    </xf>
    <xf numFmtId="0" fontId="1" fillId="2" borderId="7" xfId="0" applyFont="1" applyFill="1" applyBorder="1" applyAlignment="1" applyProtection="1">
      <alignment horizontal="left" wrapText="1"/>
    </xf>
    <xf numFmtId="0" fontId="1" fillId="2" borderId="8" xfId="0" applyFont="1" applyFill="1" applyBorder="1" applyAlignment="1" applyProtection="1">
      <alignment horizontal="left" wrapText="1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wrapText="1"/>
    </xf>
    <xf numFmtId="0" fontId="1" fillId="2" borderId="7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wrapText="1"/>
    </xf>
    <xf numFmtId="0" fontId="6" fillId="4" borderId="23" xfId="0" applyFont="1" applyFill="1" applyBorder="1" applyAlignment="1" applyProtection="1">
      <alignment horizontal="center" vertical="center"/>
      <protection locked="0"/>
    </xf>
    <xf numFmtId="0" fontId="6" fillId="4" borderId="24" xfId="0" applyFont="1" applyFill="1" applyBorder="1" applyAlignment="1" applyProtection="1">
      <alignment horizontal="center" vertical="center"/>
      <protection locked="0"/>
    </xf>
    <xf numFmtId="0" fontId="6" fillId="4" borderId="2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229596</xdr:colOff>
      <xdr:row>0</xdr:row>
      <xdr:rowOff>96058</xdr:rowOff>
    </xdr:from>
    <xdr:ext cx="739713" cy="845237"/>
    <xdr:pic>
      <xdr:nvPicPr>
        <xdr:cNvPr id="3" name="Imagen 2" descr="C:\Users\dtic-ftobar\Downloads\logo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96" y="19965208"/>
          <a:ext cx="739713" cy="84523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229596</xdr:colOff>
      <xdr:row>0</xdr:row>
      <xdr:rowOff>96058</xdr:rowOff>
    </xdr:from>
    <xdr:ext cx="739713" cy="845237"/>
    <xdr:pic>
      <xdr:nvPicPr>
        <xdr:cNvPr id="4" name="Imagen 3" descr="C:\Users\dtic-ftobar\Downloads\logo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96" y="18860308"/>
          <a:ext cx="739713" cy="84523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zoomScaleNormal="100" workbookViewId="0">
      <selection sqref="A1:I1"/>
    </sheetView>
  </sheetViews>
  <sheetFormatPr baseColWidth="10" defaultRowHeight="15" x14ac:dyDescent="0.25"/>
  <cols>
    <col min="2" max="2" width="13.42578125" customWidth="1"/>
    <col min="3" max="3" width="37.42578125" customWidth="1"/>
    <col min="7" max="7" width="14" customWidth="1"/>
    <col min="9" max="9" width="13.140625" customWidth="1"/>
  </cols>
  <sheetData>
    <row r="1" spans="1:9" ht="18.75" customHeight="1" x14ac:dyDescent="0.3">
      <c r="A1" s="46" t="s">
        <v>0</v>
      </c>
      <c r="B1" s="47"/>
      <c r="C1" s="47"/>
      <c r="D1" s="47"/>
      <c r="E1" s="47"/>
      <c r="F1" s="47"/>
      <c r="G1" s="47"/>
      <c r="H1" s="47"/>
      <c r="I1" s="48"/>
    </row>
    <row r="2" spans="1:9" ht="18.75" customHeight="1" x14ac:dyDescent="0.3">
      <c r="A2" s="43" t="s">
        <v>1</v>
      </c>
      <c r="B2" s="44"/>
      <c r="C2" s="44"/>
      <c r="D2" s="44"/>
      <c r="E2" s="44"/>
      <c r="F2" s="44"/>
      <c r="G2" s="44"/>
      <c r="H2" s="44"/>
      <c r="I2" s="45"/>
    </row>
    <row r="3" spans="1:9" ht="18.75" customHeight="1" x14ac:dyDescent="0.3">
      <c r="A3" s="43" t="s">
        <v>2</v>
      </c>
      <c r="B3" s="44"/>
      <c r="C3" s="44"/>
      <c r="D3" s="44"/>
      <c r="E3" s="44"/>
      <c r="F3" s="44"/>
      <c r="G3" s="44"/>
      <c r="H3" s="44"/>
      <c r="I3" s="45"/>
    </row>
    <row r="4" spans="1:9" ht="18.75" customHeight="1" x14ac:dyDescent="0.3">
      <c r="A4" s="43" t="s">
        <v>3</v>
      </c>
      <c r="B4" s="44"/>
      <c r="C4" s="44"/>
      <c r="D4" s="44"/>
      <c r="E4" s="44"/>
      <c r="F4" s="44"/>
      <c r="G4" s="44"/>
      <c r="H4" s="44"/>
      <c r="I4" s="45"/>
    </row>
    <row r="5" spans="1:9" ht="18.75" customHeight="1" thickBot="1" x14ac:dyDescent="0.3">
      <c r="A5" s="54" t="s">
        <v>4</v>
      </c>
      <c r="B5" s="55"/>
      <c r="C5" s="55"/>
      <c r="D5" s="55"/>
      <c r="E5" s="55"/>
      <c r="F5" s="55"/>
      <c r="G5" s="55"/>
      <c r="H5" s="55"/>
      <c r="I5" s="56"/>
    </row>
    <row r="6" spans="1:9" ht="15.75" customHeight="1" thickBot="1" x14ac:dyDescent="0.3">
      <c r="A6" s="23" t="s">
        <v>5</v>
      </c>
      <c r="B6" s="24"/>
      <c r="C6" s="13" t="s">
        <v>20</v>
      </c>
      <c r="D6" s="24"/>
      <c r="E6" s="24"/>
      <c r="F6" s="24"/>
      <c r="G6" s="24"/>
      <c r="H6" s="24"/>
      <c r="I6" s="25"/>
    </row>
    <row r="7" spans="1:9" ht="15.75" customHeight="1" thickBot="1" x14ac:dyDescent="0.3">
      <c r="A7" s="23" t="s">
        <v>6</v>
      </c>
      <c r="B7" s="49" t="s">
        <v>21</v>
      </c>
      <c r="C7" s="49"/>
      <c r="D7" s="49"/>
      <c r="E7" s="49"/>
      <c r="F7" s="49"/>
      <c r="G7" s="49"/>
      <c r="H7" s="49"/>
      <c r="I7" s="50"/>
    </row>
    <row r="8" spans="1:9" ht="18.75" customHeight="1" thickBot="1" x14ac:dyDescent="0.3">
      <c r="A8" s="51" t="s">
        <v>40</v>
      </c>
      <c r="B8" s="52"/>
      <c r="C8" s="52"/>
      <c r="D8" s="52"/>
      <c r="E8" s="52"/>
      <c r="F8" s="52"/>
      <c r="G8" s="52"/>
      <c r="H8" s="52"/>
      <c r="I8" s="53"/>
    </row>
    <row r="9" spans="1:9" s="12" customFormat="1" ht="18" customHeight="1" x14ac:dyDescent="0.2">
      <c r="A9" s="1" t="s">
        <v>7</v>
      </c>
      <c r="B9" s="1" t="s">
        <v>22</v>
      </c>
      <c r="C9" s="2" t="s">
        <v>8</v>
      </c>
      <c r="D9" s="3" t="s">
        <v>9</v>
      </c>
      <c r="E9" s="3" t="s">
        <v>10</v>
      </c>
      <c r="F9" s="26" t="s">
        <v>11</v>
      </c>
      <c r="G9" s="27" t="s">
        <v>12</v>
      </c>
      <c r="H9" s="27" t="s">
        <v>13</v>
      </c>
      <c r="I9" s="27" t="s">
        <v>14</v>
      </c>
    </row>
    <row r="10" spans="1:9" s="12" customFormat="1" x14ac:dyDescent="0.2">
      <c r="A10" s="5">
        <v>530201</v>
      </c>
      <c r="B10" s="5" t="s">
        <v>23</v>
      </c>
      <c r="C10" s="6" t="s">
        <v>41</v>
      </c>
      <c r="D10" s="7" t="s">
        <v>25</v>
      </c>
      <c r="E10" s="7">
        <v>5</v>
      </c>
      <c r="F10" s="28">
        <v>100</v>
      </c>
      <c r="G10" s="29">
        <f>+E10*F10</f>
        <v>500</v>
      </c>
      <c r="H10" s="29">
        <f>+G10*0.12</f>
        <v>60</v>
      </c>
      <c r="I10" s="29">
        <f>+G10+H10</f>
        <v>560</v>
      </c>
    </row>
    <row r="11" spans="1:9" s="12" customFormat="1" ht="16.5" thickBot="1" x14ac:dyDescent="0.25">
      <c r="A11" s="30" t="s">
        <v>42</v>
      </c>
      <c r="B11" s="31"/>
      <c r="C11" s="31"/>
      <c r="D11" s="31"/>
      <c r="E11" s="31"/>
      <c r="F11" s="31"/>
      <c r="G11" s="32">
        <f>SUM(G10:G10)</f>
        <v>500</v>
      </c>
      <c r="H11" s="32">
        <f>SUM(H10:H10)</f>
        <v>60</v>
      </c>
      <c r="I11" s="33">
        <f>SUM(I10:I10)</f>
        <v>560</v>
      </c>
    </row>
    <row r="12" spans="1:9" s="12" customFormat="1" ht="18.75" thickBot="1" x14ac:dyDescent="0.25">
      <c r="A12" s="51" t="s">
        <v>16</v>
      </c>
      <c r="B12" s="41"/>
      <c r="C12" s="41"/>
      <c r="D12" s="41"/>
      <c r="E12" s="41"/>
      <c r="F12" s="41"/>
      <c r="G12" s="41"/>
      <c r="H12" s="41"/>
      <c r="I12" s="42"/>
    </row>
    <row r="13" spans="1:9" ht="18.75" customHeight="1" x14ac:dyDescent="0.25">
      <c r="A13" s="1" t="s">
        <v>7</v>
      </c>
      <c r="B13" s="1" t="s">
        <v>22</v>
      </c>
      <c r="C13" s="2" t="s">
        <v>8</v>
      </c>
      <c r="D13" s="3" t="s">
        <v>9</v>
      </c>
      <c r="E13" s="3" t="s">
        <v>10</v>
      </c>
      <c r="F13" s="3" t="s">
        <v>11</v>
      </c>
      <c r="G13" s="4" t="s">
        <v>12</v>
      </c>
      <c r="H13" s="4" t="s">
        <v>13</v>
      </c>
      <c r="I13" s="4" t="s">
        <v>14</v>
      </c>
    </row>
    <row r="14" spans="1:9" ht="18.75" customHeight="1" x14ac:dyDescent="0.25">
      <c r="A14" s="5">
        <v>530204</v>
      </c>
      <c r="B14" s="5" t="s">
        <v>23</v>
      </c>
      <c r="C14" s="6" t="s">
        <v>24</v>
      </c>
      <c r="D14" s="7" t="s">
        <v>25</v>
      </c>
      <c r="E14" s="7">
        <v>400</v>
      </c>
      <c r="F14" s="8">
        <v>0.02</v>
      </c>
      <c r="G14" s="9">
        <f>+E14*F14</f>
        <v>8</v>
      </c>
      <c r="H14" s="9"/>
      <c r="I14" s="9">
        <f>+G14+H14</f>
        <v>8</v>
      </c>
    </row>
    <row r="15" spans="1:9" x14ac:dyDescent="0.25">
      <c r="A15" s="5">
        <v>530204</v>
      </c>
      <c r="B15" s="5" t="s">
        <v>23</v>
      </c>
      <c r="C15" s="6" t="s">
        <v>43</v>
      </c>
      <c r="D15" s="7" t="s">
        <v>25</v>
      </c>
      <c r="E15" s="7">
        <v>1000</v>
      </c>
      <c r="F15" s="8">
        <v>0.1</v>
      </c>
      <c r="G15" s="9">
        <f>+E15*F15</f>
        <v>100</v>
      </c>
      <c r="H15" s="9"/>
      <c r="I15" s="9">
        <f>+G15+H15</f>
        <v>100</v>
      </c>
    </row>
    <row r="16" spans="1:9" ht="28.5" x14ac:dyDescent="0.25">
      <c r="A16" s="5">
        <v>530204</v>
      </c>
      <c r="B16" s="5" t="s">
        <v>23</v>
      </c>
      <c r="C16" s="14" t="s">
        <v>26</v>
      </c>
      <c r="D16" s="7" t="s">
        <v>25</v>
      </c>
      <c r="E16" s="7">
        <v>10</v>
      </c>
      <c r="F16" s="8">
        <v>5</v>
      </c>
      <c r="G16" s="9">
        <f>+E16*F16</f>
        <v>50</v>
      </c>
      <c r="H16" s="9">
        <f>+G16*0.12</f>
        <v>6</v>
      </c>
      <c r="I16" s="9">
        <f>+G16+H16</f>
        <v>56</v>
      </c>
    </row>
    <row r="17" spans="1:9" ht="16.5" thickBot="1" x14ac:dyDescent="0.3">
      <c r="A17" s="57" t="s">
        <v>17</v>
      </c>
      <c r="B17" s="58"/>
      <c r="C17" s="58"/>
      <c r="D17" s="58"/>
      <c r="E17" s="58"/>
      <c r="F17" s="59"/>
      <c r="G17" s="15">
        <f>SUM(G14:G16)</f>
        <v>158</v>
      </c>
      <c r="H17" s="15">
        <f>SUM(H14:H16)</f>
        <v>6</v>
      </c>
      <c r="I17" s="15">
        <f>SUM(I14:I16)</f>
        <v>164</v>
      </c>
    </row>
    <row r="18" spans="1:9" ht="18.75" thickBot="1" x14ac:dyDescent="0.3">
      <c r="A18" s="51" t="s">
        <v>27</v>
      </c>
      <c r="B18" s="41"/>
      <c r="C18" s="41"/>
      <c r="D18" s="41"/>
      <c r="E18" s="41"/>
      <c r="F18" s="41"/>
      <c r="G18" s="41"/>
      <c r="H18" s="41"/>
      <c r="I18" s="42"/>
    </row>
    <row r="19" spans="1:9" ht="31.5" x14ac:dyDescent="0.25">
      <c r="A19" s="1" t="s">
        <v>7</v>
      </c>
      <c r="B19" s="1" t="s">
        <v>22</v>
      </c>
      <c r="C19" s="2" t="s">
        <v>8</v>
      </c>
      <c r="D19" s="3" t="s">
        <v>9</v>
      </c>
      <c r="E19" s="3" t="s">
        <v>10</v>
      </c>
      <c r="F19" s="3" t="s">
        <v>11</v>
      </c>
      <c r="G19" s="4" t="s">
        <v>12</v>
      </c>
      <c r="H19" s="4" t="s">
        <v>13</v>
      </c>
      <c r="I19" s="4" t="s">
        <v>14</v>
      </c>
    </row>
    <row r="20" spans="1:9" x14ac:dyDescent="0.25">
      <c r="A20" s="5">
        <v>530801</v>
      </c>
      <c r="B20" s="5" t="s">
        <v>23</v>
      </c>
      <c r="C20" s="11" t="s">
        <v>44</v>
      </c>
      <c r="D20" s="7" t="s">
        <v>25</v>
      </c>
      <c r="E20" s="7">
        <v>400</v>
      </c>
      <c r="F20" s="8">
        <v>2</v>
      </c>
      <c r="G20" s="9">
        <f>+E20*F20</f>
        <v>800</v>
      </c>
      <c r="H20" s="9">
        <f>+G20*0.12</f>
        <v>96</v>
      </c>
      <c r="I20" s="9">
        <f>+G20+H20</f>
        <v>896</v>
      </c>
    </row>
    <row r="21" spans="1:9" x14ac:dyDescent="0.25">
      <c r="A21" s="5">
        <v>530801</v>
      </c>
      <c r="B21" s="5" t="s">
        <v>23</v>
      </c>
      <c r="C21" s="16" t="s">
        <v>28</v>
      </c>
      <c r="D21" s="7" t="s">
        <v>25</v>
      </c>
      <c r="E21" s="7">
        <v>130</v>
      </c>
      <c r="F21" s="34">
        <v>2</v>
      </c>
      <c r="G21" s="9">
        <f>+E21*F21</f>
        <v>260</v>
      </c>
      <c r="H21" s="9">
        <f>+G21*0.12</f>
        <v>31.2</v>
      </c>
      <c r="I21" s="9">
        <f>+G21+H21</f>
        <v>291.2</v>
      </c>
    </row>
    <row r="22" spans="1:9" ht="16.5" thickBot="1" x14ac:dyDescent="0.3">
      <c r="A22" s="35" t="s">
        <v>29</v>
      </c>
      <c r="B22" s="36"/>
      <c r="C22" s="36"/>
      <c r="D22" s="36"/>
      <c r="E22" s="36"/>
      <c r="F22" s="37"/>
      <c r="G22" s="10">
        <f>SUM(G20:G21)</f>
        <v>1060</v>
      </c>
      <c r="H22" s="10">
        <f>SUM(H20:H21)</f>
        <v>127.2</v>
      </c>
      <c r="I22" s="10">
        <f>SUM(I20:I21)</f>
        <v>1187.2</v>
      </c>
    </row>
    <row r="23" spans="1:9" ht="18.75" thickBot="1" x14ac:dyDescent="0.3">
      <c r="A23" s="40" t="s">
        <v>18</v>
      </c>
      <c r="B23" s="41"/>
      <c r="C23" s="41"/>
      <c r="D23" s="41"/>
      <c r="E23" s="41"/>
      <c r="F23" s="41"/>
      <c r="G23" s="41"/>
      <c r="H23" s="41"/>
      <c r="I23" s="42"/>
    </row>
    <row r="24" spans="1:9" ht="31.5" x14ac:dyDescent="0.25">
      <c r="A24" s="1" t="s">
        <v>7</v>
      </c>
      <c r="B24" s="1" t="s">
        <v>22</v>
      </c>
      <c r="C24" s="2" t="s">
        <v>8</v>
      </c>
      <c r="D24" s="3" t="s">
        <v>9</v>
      </c>
      <c r="E24" s="3" t="s">
        <v>10</v>
      </c>
      <c r="F24" s="3" t="s">
        <v>11</v>
      </c>
      <c r="G24" s="4" t="s">
        <v>12</v>
      </c>
      <c r="H24" s="4" t="s">
        <v>13</v>
      </c>
      <c r="I24" s="4" t="s">
        <v>14</v>
      </c>
    </row>
    <row r="25" spans="1:9" ht="30" x14ac:dyDescent="0.25">
      <c r="A25" s="5">
        <v>530804</v>
      </c>
      <c r="B25" s="5" t="s">
        <v>23</v>
      </c>
      <c r="C25" s="11" t="s">
        <v>45</v>
      </c>
      <c r="D25" s="7" t="s">
        <v>25</v>
      </c>
      <c r="E25" s="7">
        <v>3</v>
      </c>
      <c r="F25" s="8">
        <v>3.5</v>
      </c>
      <c r="G25" s="9">
        <f t="shared" ref="G25:G37" si="0">+E25*F25</f>
        <v>10.5</v>
      </c>
      <c r="H25" s="9"/>
      <c r="I25" s="9">
        <f t="shared" ref="I25:I37" si="1">+G25+H25</f>
        <v>10.5</v>
      </c>
    </row>
    <row r="26" spans="1:9" ht="30" x14ac:dyDescent="0.25">
      <c r="A26" s="5">
        <v>530804</v>
      </c>
      <c r="B26" s="5" t="s">
        <v>23</v>
      </c>
      <c r="C26" s="11" t="s">
        <v>46</v>
      </c>
      <c r="D26" s="7" t="s">
        <v>25</v>
      </c>
      <c r="E26" s="7">
        <v>75</v>
      </c>
      <c r="F26" s="8">
        <v>0.25</v>
      </c>
      <c r="G26" s="9">
        <f t="shared" si="0"/>
        <v>18.75</v>
      </c>
      <c r="H26" s="9">
        <f t="shared" ref="H26:H37" si="2">+G26*0.12</f>
        <v>2.25</v>
      </c>
      <c r="I26" s="9">
        <f t="shared" si="1"/>
        <v>21</v>
      </c>
    </row>
    <row r="27" spans="1:9" ht="30" x14ac:dyDescent="0.25">
      <c r="A27" s="5">
        <v>530804</v>
      </c>
      <c r="B27" s="5" t="s">
        <v>23</v>
      </c>
      <c r="C27" s="11" t="s">
        <v>47</v>
      </c>
      <c r="D27" s="7" t="s">
        <v>25</v>
      </c>
      <c r="E27" s="7">
        <v>25</v>
      </c>
      <c r="F27" s="8">
        <v>0.27</v>
      </c>
      <c r="G27" s="9">
        <f t="shared" si="0"/>
        <v>6.75</v>
      </c>
      <c r="H27" s="9">
        <f t="shared" si="2"/>
        <v>0.80999999999999994</v>
      </c>
      <c r="I27" s="9">
        <f t="shared" si="1"/>
        <v>7.56</v>
      </c>
    </row>
    <row r="28" spans="1:9" ht="30" x14ac:dyDescent="0.25">
      <c r="A28" s="5">
        <v>530804</v>
      </c>
      <c r="B28" s="5" t="s">
        <v>23</v>
      </c>
      <c r="C28" s="16" t="s">
        <v>48</v>
      </c>
      <c r="D28" s="7" t="s">
        <v>25</v>
      </c>
      <c r="E28" s="7">
        <v>1</v>
      </c>
      <c r="F28" s="8">
        <v>6.28</v>
      </c>
      <c r="G28" s="9">
        <f t="shared" si="0"/>
        <v>6.28</v>
      </c>
      <c r="H28" s="9">
        <f t="shared" si="2"/>
        <v>0.75360000000000005</v>
      </c>
      <c r="I28" s="9">
        <f t="shared" si="1"/>
        <v>7.0335999999999999</v>
      </c>
    </row>
    <row r="29" spans="1:9" ht="30" x14ac:dyDescent="0.25">
      <c r="A29" s="5">
        <v>530804</v>
      </c>
      <c r="B29" s="5" t="s">
        <v>23</v>
      </c>
      <c r="C29" s="16" t="s">
        <v>49</v>
      </c>
      <c r="D29" s="7" t="s">
        <v>25</v>
      </c>
      <c r="E29" s="7">
        <v>1</v>
      </c>
      <c r="F29" s="8">
        <v>6.78</v>
      </c>
      <c r="G29" s="9">
        <f t="shared" si="0"/>
        <v>6.78</v>
      </c>
      <c r="H29" s="9">
        <f t="shared" si="2"/>
        <v>0.81359999999999999</v>
      </c>
      <c r="I29" s="9">
        <f t="shared" si="1"/>
        <v>7.5936000000000003</v>
      </c>
    </row>
    <row r="30" spans="1:9" ht="30" x14ac:dyDescent="0.25">
      <c r="A30" s="5">
        <v>530804</v>
      </c>
      <c r="B30" s="5" t="s">
        <v>23</v>
      </c>
      <c r="C30" s="11" t="s">
        <v>30</v>
      </c>
      <c r="D30" s="7" t="s">
        <v>25</v>
      </c>
      <c r="E30" s="7">
        <v>2</v>
      </c>
      <c r="F30" s="8">
        <v>1.5</v>
      </c>
      <c r="G30" s="9">
        <f t="shared" si="0"/>
        <v>3</v>
      </c>
      <c r="H30" s="9">
        <f t="shared" si="2"/>
        <v>0.36</v>
      </c>
      <c r="I30" s="9">
        <f t="shared" si="1"/>
        <v>3.36</v>
      </c>
    </row>
    <row r="31" spans="1:9" ht="30" x14ac:dyDescent="0.25">
      <c r="A31" s="5">
        <v>530804</v>
      </c>
      <c r="B31" s="5" t="s">
        <v>23</v>
      </c>
      <c r="C31" s="11" t="s">
        <v>31</v>
      </c>
      <c r="D31" s="7" t="s">
        <v>25</v>
      </c>
      <c r="E31" s="7">
        <v>2</v>
      </c>
      <c r="F31" s="8">
        <v>2</v>
      </c>
      <c r="G31" s="9">
        <f t="shared" si="0"/>
        <v>4</v>
      </c>
      <c r="H31" s="9">
        <f t="shared" si="2"/>
        <v>0.48</v>
      </c>
      <c r="I31" s="9">
        <f t="shared" si="1"/>
        <v>4.4800000000000004</v>
      </c>
    </row>
    <row r="32" spans="1:9" x14ac:dyDescent="0.25">
      <c r="A32" s="5">
        <v>530804</v>
      </c>
      <c r="B32" s="5" t="s">
        <v>23</v>
      </c>
      <c r="C32" s="6" t="s">
        <v>50</v>
      </c>
      <c r="D32" s="7" t="s">
        <v>25</v>
      </c>
      <c r="E32" s="7">
        <v>1</v>
      </c>
      <c r="F32" s="8">
        <v>0.52</v>
      </c>
      <c r="G32" s="9">
        <f t="shared" si="0"/>
        <v>0.52</v>
      </c>
      <c r="H32" s="9">
        <f t="shared" si="2"/>
        <v>6.2399999999999997E-2</v>
      </c>
      <c r="I32" s="9">
        <f t="shared" si="1"/>
        <v>0.58240000000000003</v>
      </c>
    </row>
    <row r="33" spans="1:9" x14ac:dyDescent="0.25">
      <c r="A33" s="5">
        <v>530804</v>
      </c>
      <c r="B33" s="5" t="s">
        <v>23</v>
      </c>
      <c r="C33" s="16" t="s">
        <v>51</v>
      </c>
      <c r="D33" s="7" t="s">
        <v>25</v>
      </c>
      <c r="E33" s="7">
        <v>1000</v>
      </c>
      <c r="F33" s="8">
        <v>5.3999999999999999E-2</v>
      </c>
      <c r="G33" s="9">
        <f t="shared" si="0"/>
        <v>54</v>
      </c>
      <c r="H33" s="9">
        <f t="shared" si="2"/>
        <v>6.4799999999999995</v>
      </c>
      <c r="I33" s="9">
        <f t="shared" si="1"/>
        <v>60.48</v>
      </c>
    </row>
    <row r="34" spans="1:9" ht="18.75" customHeight="1" x14ac:dyDescent="0.25">
      <c r="A34" s="5">
        <v>530804</v>
      </c>
      <c r="B34" s="5" t="s">
        <v>23</v>
      </c>
      <c r="C34" s="11" t="s">
        <v>52</v>
      </c>
      <c r="D34" s="7" t="s">
        <v>25</v>
      </c>
      <c r="E34" s="7">
        <v>1</v>
      </c>
      <c r="F34" s="8">
        <v>1.24</v>
      </c>
      <c r="G34" s="9">
        <f t="shared" si="0"/>
        <v>1.24</v>
      </c>
      <c r="H34" s="9">
        <f t="shared" si="2"/>
        <v>0.14879999999999999</v>
      </c>
      <c r="I34" s="9">
        <f t="shared" si="1"/>
        <v>1.3888</v>
      </c>
    </row>
    <row r="35" spans="1:9" ht="30" x14ac:dyDescent="0.25">
      <c r="A35" s="5">
        <v>530804</v>
      </c>
      <c r="B35" s="5" t="s">
        <v>23</v>
      </c>
      <c r="C35" s="11" t="s">
        <v>53</v>
      </c>
      <c r="D35" s="7" t="s">
        <v>25</v>
      </c>
      <c r="E35" s="7">
        <v>2</v>
      </c>
      <c r="F35" s="8">
        <v>4.5</v>
      </c>
      <c r="G35" s="9">
        <f t="shared" si="0"/>
        <v>9</v>
      </c>
      <c r="H35" s="9">
        <f t="shared" si="2"/>
        <v>1.08</v>
      </c>
      <c r="I35" s="9">
        <f t="shared" si="1"/>
        <v>10.08</v>
      </c>
    </row>
    <row r="36" spans="1:9" ht="30" x14ac:dyDescent="0.25">
      <c r="A36" s="5">
        <v>530804</v>
      </c>
      <c r="B36" s="5" t="s">
        <v>23</v>
      </c>
      <c r="C36" s="11" t="s">
        <v>54</v>
      </c>
      <c r="D36" s="7" t="s">
        <v>25</v>
      </c>
      <c r="E36" s="7">
        <v>10</v>
      </c>
      <c r="F36" s="8">
        <v>2.25</v>
      </c>
      <c r="G36" s="9">
        <f t="shared" si="0"/>
        <v>22.5</v>
      </c>
      <c r="H36" s="9">
        <f t="shared" si="2"/>
        <v>2.6999999999999997</v>
      </c>
      <c r="I36" s="9">
        <f t="shared" si="1"/>
        <v>25.2</v>
      </c>
    </row>
    <row r="37" spans="1:9" ht="30" x14ac:dyDescent="0.25">
      <c r="A37" s="5">
        <v>530804</v>
      </c>
      <c r="B37" s="5" t="s">
        <v>23</v>
      </c>
      <c r="C37" s="11" t="s">
        <v>55</v>
      </c>
      <c r="D37" s="7" t="s">
        <v>25</v>
      </c>
      <c r="E37" s="7">
        <v>10</v>
      </c>
      <c r="F37" s="8">
        <v>1.8</v>
      </c>
      <c r="G37" s="9">
        <f t="shared" si="0"/>
        <v>18</v>
      </c>
      <c r="H37" s="9">
        <f t="shared" si="2"/>
        <v>2.16</v>
      </c>
      <c r="I37" s="9">
        <f t="shared" si="1"/>
        <v>20.16</v>
      </c>
    </row>
    <row r="38" spans="1:9" ht="16.5" thickBot="1" x14ac:dyDescent="0.3">
      <c r="A38" s="35" t="s">
        <v>19</v>
      </c>
      <c r="B38" s="36"/>
      <c r="C38" s="36"/>
      <c r="D38" s="36"/>
      <c r="E38" s="36"/>
      <c r="F38" s="37"/>
      <c r="G38" s="10">
        <f>SUM(G25:G37)</f>
        <v>161.32</v>
      </c>
      <c r="H38" s="10">
        <f>SUM(H25:H37)</f>
        <v>18.098399999999998</v>
      </c>
      <c r="I38" s="10">
        <f>SUM(I25:I37)</f>
        <v>179.41839999999999</v>
      </c>
    </row>
    <row r="39" spans="1:9" ht="18.75" thickBot="1" x14ac:dyDescent="0.3">
      <c r="A39" s="40" t="s">
        <v>32</v>
      </c>
      <c r="B39" s="41"/>
      <c r="C39" s="41"/>
      <c r="D39" s="41"/>
      <c r="E39" s="41"/>
      <c r="F39" s="41"/>
      <c r="G39" s="41"/>
      <c r="H39" s="41"/>
      <c r="I39" s="42"/>
    </row>
    <row r="40" spans="1:9" ht="31.5" x14ac:dyDescent="0.25">
      <c r="A40" s="1" t="s">
        <v>7</v>
      </c>
      <c r="B40" s="1" t="s">
        <v>22</v>
      </c>
      <c r="C40" s="2" t="s">
        <v>8</v>
      </c>
      <c r="D40" s="3" t="s">
        <v>9</v>
      </c>
      <c r="E40" s="3" t="s">
        <v>10</v>
      </c>
      <c r="F40" s="3" t="s">
        <v>11</v>
      </c>
      <c r="G40" s="4" t="s">
        <v>12</v>
      </c>
      <c r="H40" s="4" t="s">
        <v>13</v>
      </c>
      <c r="I40" s="4" t="s">
        <v>14</v>
      </c>
    </row>
    <row r="41" spans="1:9" ht="30" x14ac:dyDescent="0.25">
      <c r="A41" s="5">
        <v>840109</v>
      </c>
      <c r="B41" s="5" t="s">
        <v>23</v>
      </c>
      <c r="C41" s="11" t="s">
        <v>33</v>
      </c>
      <c r="D41" s="7" t="s">
        <v>25</v>
      </c>
      <c r="E41" s="7">
        <v>1</v>
      </c>
      <c r="F41" s="17">
        <v>65</v>
      </c>
      <c r="G41" s="9">
        <f t="shared" ref="G41:G46" si="3">+E41*F41</f>
        <v>65</v>
      </c>
      <c r="H41" s="9"/>
      <c r="I41" s="9">
        <f t="shared" ref="I41:I46" si="4">+G41+H41</f>
        <v>65</v>
      </c>
    </row>
    <row r="42" spans="1:9" x14ac:dyDescent="0.25">
      <c r="A42" s="5">
        <v>840109</v>
      </c>
      <c r="B42" s="5" t="s">
        <v>23</v>
      </c>
      <c r="C42" s="6" t="s">
        <v>34</v>
      </c>
      <c r="D42" s="7" t="s">
        <v>25</v>
      </c>
      <c r="E42" s="7">
        <v>1</v>
      </c>
      <c r="F42" s="17">
        <v>100</v>
      </c>
      <c r="G42" s="9">
        <f t="shared" si="3"/>
        <v>100</v>
      </c>
      <c r="H42" s="9"/>
      <c r="I42" s="9">
        <f t="shared" si="4"/>
        <v>100</v>
      </c>
    </row>
    <row r="43" spans="1:9" x14ac:dyDescent="0.25">
      <c r="A43" s="5">
        <v>840109</v>
      </c>
      <c r="B43" s="5" t="s">
        <v>23</v>
      </c>
      <c r="C43" s="18" t="s">
        <v>35</v>
      </c>
      <c r="D43" s="7" t="s">
        <v>25</v>
      </c>
      <c r="E43" s="7">
        <v>1</v>
      </c>
      <c r="F43" s="17">
        <v>120</v>
      </c>
      <c r="G43" s="9">
        <f t="shared" si="3"/>
        <v>120</v>
      </c>
      <c r="H43" s="9"/>
      <c r="I43" s="9">
        <f t="shared" si="4"/>
        <v>120</v>
      </c>
    </row>
    <row r="44" spans="1:9" ht="45" x14ac:dyDescent="0.25">
      <c r="A44" s="5">
        <v>840109</v>
      </c>
      <c r="B44" s="5" t="s">
        <v>23</v>
      </c>
      <c r="C44" s="18" t="s">
        <v>36</v>
      </c>
      <c r="D44" s="7" t="s">
        <v>25</v>
      </c>
      <c r="E44" s="7">
        <v>1</v>
      </c>
      <c r="F44" s="17">
        <v>50</v>
      </c>
      <c r="G44" s="9">
        <f t="shared" si="3"/>
        <v>50</v>
      </c>
      <c r="H44" s="9"/>
      <c r="I44" s="9">
        <f t="shared" si="4"/>
        <v>50</v>
      </c>
    </row>
    <row r="45" spans="1:9" ht="30" x14ac:dyDescent="0.25">
      <c r="A45" s="5">
        <v>840109</v>
      </c>
      <c r="B45" s="5" t="s">
        <v>23</v>
      </c>
      <c r="C45" s="18" t="s">
        <v>37</v>
      </c>
      <c r="D45" s="7" t="s">
        <v>25</v>
      </c>
      <c r="E45" s="7">
        <v>1</v>
      </c>
      <c r="F45" s="17">
        <v>30</v>
      </c>
      <c r="G45" s="9">
        <f t="shared" si="3"/>
        <v>30</v>
      </c>
      <c r="H45" s="9"/>
      <c r="I45" s="9">
        <f t="shared" si="4"/>
        <v>30</v>
      </c>
    </row>
    <row r="46" spans="1:9" ht="30" x14ac:dyDescent="0.25">
      <c r="A46" s="5">
        <v>840109</v>
      </c>
      <c r="B46" s="5" t="s">
        <v>23</v>
      </c>
      <c r="C46" s="18" t="s">
        <v>38</v>
      </c>
      <c r="D46" s="7" t="s">
        <v>25</v>
      </c>
      <c r="E46" s="7">
        <v>1</v>
      </c>
      <c r="F46" s="17">
        <v>35</v>
      </c>
      <c r="G46" s="9">
        <f t="shared" si="3"/>
        <v>35</v>
      </c>
      <c r="H46" s="9"/>
      <c r="I46" s="9">
        <f t="shared" si="4"/>
        <v>35</v>
      </c>
    </row>
    <row r="47" spans="1:9" ht="16.5" thickBot="1" x14ac:dyDescent="0.3">
      <c r="A47" s="35" t="s">
        <v>39</v>
      </c>
      <c r="B47" s="36"/>
      <c r="C47" s="36"/>
      <c r="D47" s="36"/>
      <c r="E47" s="36"/>
      <c r="F47" s="37"/>
      <c r="G47" s="19">
        <f>SUM(G41:G46)</f>
        <v>400</v>
      </c>
      <c r="H47" s="19">
        <f>SUM(H41:H46)</f>
        <v>0</v>
      </c>
      <c r="I47" s="19">
        <f>SUM(I41:I46)</f>
        <v>400</v>
      </c>
    </row>
    <row r="48" spans="1:9" ht="21" thickBot="1" x14ac:dyDescent="0.3">
      <c r="A48" s="38" t="s">
        <v>15</v>
      </c>
      <c r="B48" s="39"/>
      <c r="C48" s="39"/>
      <c r="D48" s="39"/>
      <c r="E48" s="39"/>
      <c r="F48" s="39"/>
      <c r="G48" s="20">
        <f>+G17+G22+G38+G47+G11</f>
        <v>2279.3199999999997</v>
      </c>
      <c r="H48" s="21">
        <f t="shared" ref="H48:I48" si="5">+H17+H22+H38+H47+H11</f>
        <v>211.29839999999999</v>
      </c>
      <c r="I48" s="22">
        <f t="shared" si="5"/>
        <v>2490.6184000000003</v>
      </c>
    </row>
  </sheetData>
  <mergeCells count="16">
    <mergeCell ref="A8:I8"/>
    <mergeCell ref="A5:I5"/>
    <mergeCell ref="A12:I12"/>
    <mergeCell ref="A17:F17"/>
    <mergeCell ref="A18:I18"/>
    <mergeCell ref="A2:I2"/>
    <mergeCell ref="A3:I3"/>
    <mergeCell ref="A4:I4"/>
    <mergeCell ref="A1:I1"/>
    <mergeCell ref="B7:I7"/>
    <mergeCell ref="A47:F47"/>
    <mergeCell ref="A48:F48"/>
    <mergeCell ref="A22:F22"/>
    <mergeCell ref="A23:I23"/>
    <mergeCell ref="A38:F38"/>
    <mergeCell ref="A39:I39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CV SEMILLA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ALEXANDRA PULUPA CASTRO</dc:creator>
  <cp:lastModifiedBy>AULA MEDICINA VETERINARIA</cp:lastModifiedBy>
  <dcterms:created xsi:type="dcterms:W3CDTF">2018-03-05T19:46:52Z</dcterms:created>
  <dcterms:modified xsi:type="dcterms:W3CDTF">2018-05-18T13:27:31Z</dcterms:modified>
</cp:coreProperties>
</file>