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pulupa\Documents\Coordinadores\Arquitectos\PRESUPUESTOS CORREGIDOS\"/>
    </mc:Choice>
  </mc:AlternateContent>
  <bookViews>
    <workbookView xWindow="0" yWindow="0" windowWidth="20490" windowHeight="7050"/>
  </bookViews>
  <sheets>
    <sheet name="CE SEMILLA 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I32" i="1" s="1"/>
  <c r="G32" i="1"/>
  <c r="H31" i="1"/>
  <c r="G31" i="1"/>
  <c r="I31" i="1" s="1"/>
  <c r="G30" i="1"/>
  <c r="H30" i="1" s="1"/>
  <c r="G29" i="1"/>
  <c r="H29" i="1" s="1"/>
  <c r="I29" i="1" s="1"/>
  <c r="G28" i="1"/>
  <c r="G25" i="1"/>
  <c r="G24" i="1"/>
  <c r="G23" i="1"/>
  <c r="H19" i="1"/>
  <c r="G19" i="1"/>
  <c r="I19" i="1" s="1"/>
  <c r="G18" i="1"/>
  <c r="H18" i="1" s="1"/>
  <c r="H20" i="1" s="1"/>
  <c r="I17" i="1"/>
  <c r="G17" i="1"/>
  <c r="G20" i="1" s="1"/>
  <c r="G13" i="1"/>
  <c r="I12" i="1"/>
  <c r="G12" i="1"/>
  <c r="H11" i="1"/>
  <c r="G11" i="1"/>
  <c r="G14" i="1" s="1"/>
  <c r="I23" i="1" l="1"/>
  <c r="I20" i="1"/>
  <c r="H14" i="1"/>
  <c r="G33" i="1"/>
  <c r="I18" i="1"/>
  <c r="H23" i="1"/>
  <c r="I30" i="1"/>
  <c r="H28" i="1"/>
  <c r="I28" i="1" s="1"/>
  <c r="H13" i="1"/>
  <c r="I13" i="1" s="1"/>
  <c r="I11" i="1"/>
  <c r="H24" i="1"/>
  <c r="I24" i="1" s="1"/>
  <c r="H33" i="1" l="1"/>
  <c r="H34" i="1" s="1"/>
  <c r="I25" i="1"/>
  <c r="I14" i="1"/>
  <c r="G34" i="1"/>
  <c r="H25" i="1"/>
  <c r="I33" i="1" l="1"/>
  <c r="I34" i="1" s="1"/>
</calcChain>
</file>

<file path=xl/sharedStrings.xml><?xml version="1.0" encoding="utf-8"?>
<sst xmlns="http://schemas.openxmlformats.org/spreadsheetml/2006/main" count="94" uniqueCount="42">
  <si>
    <t>UNIVERSIDAD CENTRAL DEL ECUADOR</t>
  </si>
  <si>
    <t>VICERRECTORADO DE INVESTIGACIÓN, DOCTORADOS E INNOVACIÓN</t>
  </si>
  <si>
    <t>DIRECCION DE INVESTIGACIÓN  -  COMISIÓN DE INVESTIGACIÓN FORMATIVA</t>
  </si>
  <si>
    <t>PROTOCOLO INVESTIGACIÓN SEMILLA</t>
  </si>
  <si>
    <r>
      <rPr>
        <sz val="14"/>
        <color theme="1"/>
        <rFont val="Calibri"/>
        <family val="2"/>
        <scheme val="minor"/>
      </rPr>
      <t xml:space="preserve">15.- PRESUPUESTO  </t>
    </r>
    <r>
      <rPr>
        <sz val="11"/>
        <color theme="1"/>
        <rFont val="Calibri"/>
        <family val="2"/>
        <scheme val="minor"/>
      </rPr>
      <t xml:space="preserve">
Utilice solo los códigos que su proyecto requiera. Añada filas según el número de ítems que requiera cada código.  Confirme que las sumas sean correctas . En caso de requerimientos especiales acuda a su coordinador de investigación</t>
    </r>
  </si>
  <si>
    <t>PROYECTO:</t>
  </si>
  <si>
    <t>CÓDIGO:</t>
  </si>
  <si>
    <t>SEMILLA 4</t>
  </si>
  <si>
    <t>N°</t>
  </si>
  <si>
    <t>Descripción</t>
  </si>
  <si>
    <t>U. Medida</t>
  </si>
  <si>
    <t>Cantidad</t>
  </si>
  <si>
    <t>Costo U.</t>
  </si>
  <si>
    <t>Sub total</t>
  </si>
  <si>
    <t>IVA</t>
  </si>
  <si>
    <t>V. total</t>
  </si>
  <si>
    <t>TOTAL PRESUESTO PROYECTO SEMILLA</t>
  </si>
  <si>
    <t>Unidad</t>
  </si>
  <si>
    <t>ARQUITECTURA</t>
  </si>
  <si>
    <t>CHIRIBOGA REYES JORGE VINICIO</t>
  </si>
  <si>
    <t>530204 EDICION, REPRODUCCION, IMPRESIÓN, PUBLICACIONES, SUSCRIPCIONES, 
FOTOCOPIADO, TRADUCCION, EMPASTADO.</t>
  </si>
  <si>
    <t>Reproducción de informes, anillados y empastados</t>
  </si>
  <si>
    <t>Fotocopiados de documentos, articulos b/n</t>
  </si>
  <si>
    <t>Impresiones de planos</t>
  </si>
  <si>
    <t>530204 TOTAL EDICION, REPRODUCCION, IMPRESIÓN,</t>
  </si>
  <si>
    <t>530804 MATERIAL DE OFICINA</t>
  </si>
  <si>
    <t>530804 TOTAL MATERIAL DE OFICINA</t>
  </si>
  <si>
    <t>530806 HERRAMIENTAS Y EQUIPOS MENORES</t>
  </si>
  <si>
    <t>840104 MAQUINARIA Y EQUIPO  (COSTO MAYOR 100 USD POR UNIDAD)</t>
  </si>
  <si>
    <t>840104 TOTAL MAQUINARIA Y EQUIPO</t>
  </si>
  <si>
    <t>Código</t>
  </si>
  <si>
    <t>cif4-ce-fau-1</t>
  </si>
  <si>
    <t>RESMA DE PAPEL BOND A4 DE 75 GR</t>
  </si>
  <si>
    <t>MARCADOR PERMANENTE NEGRO PUNTA GRUESA</t>
  </si>
  <si>
    <t>MARCADOR PERMANENTE AZUL PUNTA GRUESA</t>
  </si>
  <si>
    <t>Multimetro - amperimetro (MT 3266  Pinza amperimétrica digital diseñada para medir corriente AC, voltaje AC/DC, resistencia, realizar chequeo de diodos y probar continuidad de circuitos)</t>
  </si>
  <si>
    <t>Medidor de humedad en materiales Accuracy: ±1 %
Resolution: 0.1
Measuring rate: 1 sec
Storage temperature -40 to +70°C
Weight: 90g (protective cap and batteries included)
Dimensions: 119 x 46 x 25mm (incl. protective cap)
Operating temperature: -10 to +50°C
Protection class: IP20
Requires 2 x AAA batteries (supplied)
Battery life: 200 hrs (without display illumination)
Protective cap for safe storage
Belt case, wrist strap and Certificate of Conformity included</t>
  </si>
  <si>
    <t xml:space="preserve">Medidor de CO2    Rango: 0-2999 ppm Resolución:1 ppm 
Precision: 80ppm Temperatura:Rango: 0 ... 50ºC Resolucion: 0.1ºC Precisión: 1 ºC 
Humedad del aire: Rango20 ... 90%RH Resolucion: 1% RH Precision: 5% </t>
  </si>
  <si>
    <t>Luxómetro Rango de insolación
0,01 a 400.000 lux  Precisión:+/- 3% Sensibilidad espectral:470 a 690nm</t>
  </si>
  <si>
    <t>Medidor de ruido o sonómetro mini sound meter vel acústico: 30 a 130 dB Precisión: +/- 1.5dB Resolución: 0,1 dB  IEC60651 Tipo 2 
Rango de frecuencia: 31,5 a 8000 Hz Microfóno de 1/2")</t>
  </si>
  <si>
    <t>Camara termográfica (780 Pixeles)</t>
  </si>
  <si>
    <t>Data Logger/ Temperatura/ Humedad/ Velocidad -Dirección del viento/ Presión Atmosférica (K 5500 weather link) Equipo completo. Energía 2xAA. BLUETOOTH SMART 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</si>
</sst>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F5496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6"/>
      <color theme="1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4" fontId="1" fillId="2" borderId="7" xfId="0" applyNumberFormat="1" applyFont="1" applyFill="1" applyBorder="1" applyAlignment="1" applyProtection="1">
      <alignment horizontal="center" wrapText="1"/>
    </xf>
    <xf numFmtId="4" fontId="1" fillId="2" borderId="8" xfId="0" applyNumberFormat="1" applyFont="1" applyFill="1" applyBorder="1" applyAlignment="1" applyProtection="1">
      <alignment horizontal="center" wrapText="1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4" fontId="6" fillId="4" borderId="14" xfId="0" applyNumberFormat="1" applyFont="1" applyFill="1" applyBorder="1" applyAlignment="1" applyProtection="1">
      <alignment horizontal="center" vertical="center" wrapText="1"/>
    </xf>
    <xf numFmtId="4" fontId="6" fillId="4" borderId="15" xfId="0" applyNumberFormat="1" applyFont="1" applyFill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/>
      <protection locked="0"/>
    </xf>
    <xf numFmtId="4" fontId="8" fillId="0" borderId="17" xfId="0" applyNumberFormat="1" applyFont="1" applyBorder="1" applyAlignment="1" applyProtection="1">
      <alignment horizontal="right" vertical="center" wrapText="1"/>
    </xf>
    <xf numFmtId="4" fontId="8" fillId="0" borderId="18" xfId="0" applyNumberFormat="1" applyFont="1" applyBorder="1" applyAlignment="1" applyProtection="1">
      <alignment horizontal="right" vertical="center" wrapText="1"/>
    </xf>
    <xf numFmtId="4" fontId="6" fillId="4" borderId="19" xfId="0" applyNumberFormat="1" applyFont="1" applyFill="1" applyBorder="1" applyAlignment="1" applyProtection="1">
      <alignment vertical="center"/>
    </xf>
    <xf numFmtId="4" fontId="6" fillId="4" borderId="2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4" fontId="8" fillId="0" borderId="17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0" fillId="0" borderId="4" xfId="0" applyBorder="1"/>
    <xf numFmtId="0" fontId="0" fillId="0" borderId="0" xfId="0" applyBorder="1"/>
    <xf numFmtId="4" fontId="0" fillId="0" borderId="0" xfId="0" applyNumberFormat="1" applyBorder="1"/>
    <xf numFmtId="4" fontId="0" fillId="0" borderId="5" xfId="0" applyNumberFormat="1" applyBorder="1"/>
    <xf numFmtId="0" fontId="1" fillId="2" borderId="6" xfId="0" applyFont="1" applyFill="1" applyBorder="1" applyAlignment="1" applyProtection="1">
      <alignment horizontal="left" vertical="center" wrapText="1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 wrapText="1"/>
      <protection locked="0"/>
    </xf>
    <xf numFmtId="4" fontId="6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6" fillId="4" borderId="30" xfId="0" applyFont="1" applyFill="1" applyBorder="1" applyAlignment="1" applyProtection="1">
      <alignment horizontal="center" vertical="center"/>
      <protection locked="0"/>
    </xf>
    <xf numFmtId="0" fontId="6" fillId="4" borderId="30" xfId="0" applyFont="1" applyFill="1" applyBorder="1" applyAlignment="1" applyProtection="1">
      <alignment horizontal="center" vertical="center" wrapText="1"/>
      <protection locked="0"/>
    </xf>
    <xf numFmtId="4" fontId="6" fillId="4" borderId="30" xfId="0" applyNumberFormat="1" applyFont="1" applyFill="1" applyBorder="1" applyAlignment="1" applyProtection="1">
      <alignment horizontal="center" vertical="center" wrapText="1"/>
      <protection locked="0"/>
    </xf>
    <xf numFmtId="4" fontId="6" fillId="4" borderId="31" xfId="0" applyNumberFormat="1" applyFont="1" applyFill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4" fontId="8" fillId="0" borderId="14" xfId="0" applyNumberFormat="1" applyFont="1" applyBorder="1" applyAlignment="1" applyProtection="1">
      <alignment horizontal="right" vertical="center" wrapText="1"/>
      <protection locked="0"/>
    </xf>
    <xf numFmtId="4" fontId="8" fillId="0" borderId="14" xfId="0" applyNumberFormat="1" applyFont="1" applyBorder="1" applyAlignment="1" applyProtection="1">
      <alignment horizontal="right" vertical="center" wrapText="1"/>
    </xf>
    <xf numFmtId="4" fontId="6" fillId="4" borderId="19" xfId="0" applyNumberFormat="1" applyFont="1" applyFill="1" applyBorder="1" applyAlignment="1" applyProtection="1">
      <alignment horizontal="right" vertical="center"/>
    </xf>
    <xf numFmtId="0" fontId="6" fillId="4" borderId="20" xfId="0" applyFont="1" applyFill="1" applyBorder="1" applyAlignment="1" applyProtection="1">
      <alignment horizontal="center" vertical="center" wrapText="1"/>
    </xf>
    <xf numFmtId="2" fontId="6" fillId="4" borderId="19" xfId="0" applyNumberFormat="1" applyFont="1" applyFill="1" applyBorder="1" applyAlignment="1" applyProtection="1">
      <alignment horizontal="right" vertical="center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4" fontId="11" fillId="5" borderId="24" xfId="0" applyNumberFormat="1" applyFont="1" applyFill="1" applyBorder="1" applyAlignment="1">
      <alignment horizontal="right" vertical="center"/>
    </xf>
    <xf numFmtId="4" fontId="12" fillId="5" borderId="24" xfId="0" applyNumberFormat="1" applyFont="1" applyFill="1" applyBorder="1" applyAlignment="1" applyProtection="1">
      <alignment horizontal="right" vertical="center" wrapText="1"/>
    </xf>
    <xf numFmtId="4" fontId="12" fillId="5" borderId="25" xfId="0" applyNumberFormat="1" applyFont="1" applyFill="1" applyBorder="1" applyAlignment="1" applyProtection="1">
      <alignment horizontal="right" vertical="center" wrapText="1"/>
    </xf>
    <xf numFmtId="0" fontId="13" fillId="0" borderId="17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4" fontId="8" fillId="0" borderId="13" xfId="0" applyNumberFormat="1" applyFont="1" applyBorder="1" applyAlignment="1" applyProtection="1">
      <alignment horizontal="right" vertical="center" wrapText="1"/>
      <protection locked="0"/>
    </xf>
    <xf numFmtId="4" fontId="8" fillId="0" borderId="13" xfId="0" applyNumberFormat="1" applyFont="1" applyBorder="1" applyAlignment="1" applyProtection="1">
      <alignment horizontal="right" vertical="center" wrapText="1"/>
    </xf>
    <xf numFmtId="0" fontId="13" fillId="0" borderId="17" xfId="0" applyFont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horizontal="center" wrapText="1"/>
    </xf>
    <xf numFmtId="0" fontId="13" fillId="0" borderId="14" xfId="0" applyFont="1" applyBorder="1" applyAlignment="1" applyProtection="1">
      <alignment horizontal="left" vertical="center" wrapText="1"/>
      <protection locked="0"/>
    </xf>
    <xf numFmtId="4" fontId="1" fillId="0" borderId="0" xfId="0" applyNumberFormat="1" applyFont="1"/>
    <xf numFmtId="0" fontId="6" fillId="4" borderId="17" xfId="0" applyFont="1" applyFill="1" applyBorder="1" applyAlignment="1" applyProtection="1">
      <alignment horizontal="center" vertical="center"/>
      <protection locked="0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6" fillId="4" borderId="22" xfId="0" applyFont="1" applyFill="1" applyBorder="1" applyAlignment="1" applyProtection="1">
      <alignment horizontal="center" vertical="center"/>
      <protection locked="0"/>
    </xf>
    <xf numFmtId="0" fontId="6" fillId="4" borderId="3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1" fillId="2" borderId="6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6" fillId="4" borderId="27" xfId="0" applyFont="1" applyFill="1" applyBorder="1" applyAlignment="1" applyProtection="1">
      <alignment horizontal="center" vertical="center"/>
      <protection locked="0"/>
    </xf>
    <xf numFmtId="0" fontId="6" fillId="4" borderId="2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496296</xdr:colOff>
      <xdr:row>1</xdr:row>
      <xdr:rowOff>105583</xdr:rowOff>
    </xdr:from>
    <xdr:ext cx="736351" cy="544359"/>
    <xdr:pic>
      <xdr:nvPicPr>
        <xdr:cNvPr id="3" name="Imagen 2" descr="C:\Users\dtic-ftobar\Downloads\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96" y="12449983"/>
          <a:ext cx="736351" cy="54435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496296</xdr:colOff>
      <xdr:row>1</xdr:row>
      <xdr:rowOff>105583</xdr:rowOff>
    </xdr:from>
    <xdr:ext cx="736351" cy="544359"/>
    <xdr:pic>
      <xdr:nvPicPr>
        <xdr:cNvPr id="4" name="Imagen 3" descr="C:\Users\dtic-ftobar\Downloads\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96" y="12449983"/>
          <a:ext cx="736351" cy="54435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496296</xdr:colOff>
      <xdr:row>1</xdr:row>
      <xdr:rowOff>105583</xdr:rowOff>
    </xdr:from>
    <xdr:ext cx="736351" cy="544359"/>
    <xdr:pic>
      <xdr:nvPicPr>
        <xdr:cNvPr id="5" name="Imagen 4" descr="C:\Users\dtic-ftobar\Downloads\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96" y="12449983"/>
          <a:ext cx="736351" cy="54435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496296</xdr:colOff>
      <xdr:row>1</xdr:row>
      <xdr:rowOff>105583</xdr:rowOff>
    </xdr:from>
    <xdr:ext cx="736351" cy="544359"/>
    <xdr:pic>
      <xdr:nvPicPr>
        <xdr:cNvPr id="6" name="Imagen 5" descr="C:\Users\dtic-ftobar\Downloads\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96" y="12449983"/>
          <a:ext cx="736351" cy="544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="85" zoomScaleNormal="85" workbookViewId="0">
      <selection sqref="A1:I1"/>
    </sheetView>
  </sheetViews>
  <sheetFormatPr baseColWidth="10" defaultRowHeight="15" x14ac:dyDescent="0.25"/>
  <cols>
    <col min="1" max="1" width="8.375" customWidth="1"/>
    <col min="2" max="2" width="14.875" customWidth="1"/>
    <col min="3" max="3" width="45.375" customWidth="1"/>
    <col min="4" max="4" width="9.625" customWidth="1"/>
    <col min="5" max="5" width="9" customWidth="1"/>
    <col min="6" max="6" width="9.125" style="13" customWidth="1"/>
    <col min="7" max="7" width="11.25" style="13" customWidth="1"/>
    <col min="8" max="8" width="10.625" style="13" customWidth="1"/>
    <col min="9" max="9" width="12.625" style="13" customWidth="1"/>
  </cols>
  <sheetData>
    <row r="1" spans="1:9" ht="18.75" customHeight="1" x14ac:dyDescent="0.3">
      <c r="A1" s="66" t="s">
        <v>0</v>
      </c>
      <c r="B1" s="67"/>
      <c r="C1" s="67"/>
      <c r="D1" s="67"/>
      <c r="E1" s="67"/>
      <c r="F1" s="67"/>
      <c r="G1" s="67"/>
      <c r="H1" s="67"/>
      <c r="I1" s="68"/>
    </row>
    <row r="2" spans="1:9" ht="18.75" customHeight="1" x14ac:dyDescent="0.3">
      <c r="A2" s="74" t="s">
        <v>1</v>
      </c>
      <c r="B2" s="75"/>
      <c r="C2" s="75"/>
      <c r="D2" s="75"/>
      <c r="E2" s="75"/>
      <c r="F2" s="75"/>
      <c r="G2" s="75"/>
      <c r="H2" s="75"/>
      <c r="I2" s="76"/>
    </row>
    <row r="3" spans="1:9" ht="18.75" customHeight="1" x14ac:dyDescent="0.3">
      <c r="A3" s="74" t="s">
        <v>2</v>
      </c>
      <c r="B3" s="75"/>
      <c r="C3" s="75"/>
      <c r="D3" s="75"/>
      <c r="E3" s="75"/>
      <c r="F3" s="75"/>
      <c r="G3" s="75"/>
      <c r="H3" s="75"/>
      <c r="I3" s="76"/>
    </row>
    <row r="4" spans="1:9" ht="18.75" customHeight="1" x14ac:dyDescent="0.3">
      <c r="A4" s="74" t="s">
        <v>3</v>
      </c>
      <c r="B4" s="75"/>
      <c r="C4" s="75"/>
      <c r="D4" s="75"/>
      <c r="E4" s="75"/>
      <c r="F4" s="75"/>
      <c r="G4" s="75"/>
      <c r="H4" s="75"/>
      <c r="I4" s="76"/>
    </row>
    <row r="5" spans="1:9" ht="18.75" customHeight="1" thickBot="1" x14ac:dyDescent="0.3">
      <c r="A5" s="77" t="s">
        <v>4</v>
      </c>
      <c r="B5" s="78"/>
      <c r="C5" s="78"/>
      <c r="D5" s="78"/>
      <c r="E5" s="78"/>
      <c r="F5" s="78"/>
      <c r="G5" s="78"/>
      <c r="H5" s="78"/>
      <c r="I5" s="79"/>
    </row>
    <row r="6" spans="1:9" ht="15.75" customHeight="1" x14ac:dyDescent="0.25">
      <c r="A6" s="20"/>
      <c r="B6" s="21"/>
      <c r="C6" s="21" t="s">
        <v>7</v>
      </c>
      <c r="D6" s="21" t="s">
        <v>18</v>
      </c>
      <c r="E6" s="21"/>
      <c r="F6" s="22"/>
      <c r="G6" s="22"/>
      <c r="H6" s="22"/>
      <c r="I6" s="23"/>
    </row>
    <row r="7" spans="1:9" ht="30.75" thickBot="1" x14ac:dyDescent="0.3">
      <c r="A7" s="24" t="s">
        <v>5</v>
      </c>
      <c r="B7" s="54"/>
      <c r="C7" s="69" t="s">
        <v>19</v>
      </c>
      <c r="D7" s="69"/>
      <c r="E7" s="69"/>
      <c r="F7" s="69"/>
      <c r="G7" s="69"/>
      <c r="H7" s="69"/>
      <c r="I7" s="70"/>
    </row>
    <row r="8" spans="1:9" ht="15.75" thickBot="1" x14ac:dyDescent="0.3">
      <c r="A8" s="53" t="s">
        <v>6</v>
      </c>
      <c r="B8" s="54"/>
      <c r="C8" s="54"/>
      <c r="D8" s="54"/>
      <c r="E8" s="54"/>
      <c r="F8" s="1"/>
      <c r="G8" s="1"/>
      <c r="H8" s="1"/>
      <c r="I8" s="2"/>
    </row>
    <row r="9" spans="1:9" ht="18.75" customHeight="1" thickBot="1" x14ac:dyDescent="0.3">
      <c r="A9" s="71" t="s">
        <v>20</v>
      </c>
      <c r="B9" s="72"/>
      <c r="C9" s="72"/>
      <c r="D9" s="72"/>
      <c r="E9" s="72"/>
      <c r="F9" s="72"/>
      <c r="G9" s="72"/>
      <c r="H9" s="72"/>
      <c r="I9" s="73"/>
    </row>
    <row r="10" spans="1:9" ht="31.5" x14ac:dyDescent="0.25">
      <c r="A10" s="25" t="s">
        <v>8</v>
      </c>
      <c r="B10" s="26" t="s">
        <v>30</v>
      </c>
      <c r="C10" s="27" t="s">
        <v>9</v>
      </c>
      <c r="D10" s="28" t="s">
        <v>10</v>
      </c>
      <c r="E10" s="28" t="s">
        <v>11</v>
      </c>
      <c r="F10" s="29" t="s">
        <v>12</v>
      </c>
      <c r="G10" s="6" t="s">
        <v>13</v>
      </c>
      <c r="H10" s="6" t="s">
        <v>14</v>
      </c>
      <c r="I10" s="7" t="s">
        <v>15</v>
      </c>
    </row>
    <row r="11" spans="1:9" x14ac:dyDescent="0.25">
      <c r="A11" s="14">
        <v>530204</v>
      </c>
      <c r="B11" s="15" t="s">
        <v>31</v>
      </c>
      <c r="C11" s="30" t="s">
        <v>21</v>
      </c>
      <c r="D11" s="17" t="s">
        <v>17</v>
      </c>
      <c r="E11" s="17">
        <v>1</v>
      </c>
      <c r="F11" s="18">
        <v>5</v>
      </c>
      <c r="G11" s="9">
        <f>E11*F11</f>
        <v>5</v>
      </c>
      <c r="H11" s="9">
        <f>+G11*0.12</f>
        <v>0.6</v>
      </c>
      <c r="I11" s="10">
        <f>G11+H11</f>
        <v>5.6</v>
      </c>
    </row>
    <row r="12" spans="1:9" x14ac:dyDescent="0.25">
      <c r="A12" s="14">
        <v>530204</v>
      </c>
      <c r="B12" s="15" t="s">
        <v>31</v>
      </c>
      <c r="C12" s="16" t="s">
        <v>22</v>
      </c>
      <c r="D12" s="17" t="s">
        <v>17</v>
      </c>
      <c r="E12" s="17">
        <v>397</v>
      </c>
      <c r="F12" s="18">
        <v>0.02</v>
      </c>
      <c r="G12" s="9">
        <f t="shared" ref="G12:G13" si="0">E12*F12</f>
        <v>7.94</v>
      </c>
      <c r="H12" s="9"/>
      <c r="I12" s="10">
        <f t="shared" ref="I12:I13" si="1">G12+H12</f>
        <v>7.94</v>
      </c>
    </row>
    <row r="13" spans="1:9" x14ac:dyDescent="0.25">
      <c r="A13" s="14">
        <v>530204</v>
      </c>
      <c r="B13" s="15" t="s">
        <v>31</v>
      </c>
      <c r="C13" s="19" t="s">
        <v>23</v>
      </c>
      <c r="D13" s="17" t="s">
        <v>17</v>
      </c>
      <c r="E13" s="17">
        <v>20</v>
      </c>
      <c r="F13" s="18">
        <v>1.25</v>
      </c>
      <c r="G13" s="9">
        <f t="shared" si="0"/>
        <v>25</v>
      </c>
      <c r="H13" s="9">
        <f>+G13*0.12</f>
        <v>3</v>
      </c>
      <c r="I13" s="10">
        <f t="shared" si="1"/>
        <v>28</v>
      </c>
    </row>
    <row r="14" spans="1:9" ht="16.5" thickBot="1" x14ac:dyDescent="0.3">
      <c r="A14" s="80" t="s">
        <v>24</v>
      </c>
      <c r="B14" s="81"/>
      <c r="C14" s="81"/>
      <c r="D14" s="81"/>
      <c r="E14" s="81"/>
      <c r="F14" s="82"/>
      <c r="G14" s="11">
        <f>SUM(G11:G13)</f>
        <v>37.94</v>
      </c>
      <c r="H14" s="11">
        <f>SUM(H11:H13)</f>
        <v>3.6</v>
      </c>
      <c r="I14" s="11">
        <f>SUM(I11:I13)</f>
        <v>41.54</v>
      </c>
    </row>
    <row r="15" spans="1:9" ht="18.75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2"/>
    </row>
    <row r="16" spans="1:9" ht="32.25" thickBot="1" x14ac:dyDescent="0.3">
      <c r="A16" s="3" t="s">
        <v>8</v>
      </c>
      <c r="B16" s="31" t="s">
        <v>30</v>
      </c>
      <c r="C16" s="32" t="s">
        <v>9</v>
      </c>
      <c r="D16" s="33" t="s">
        <v>10</v>
      </c>
      <c r="E16" s="33" t="s">
        <v>11</v>
      </c>
      <c r="F16" s="34" t="s">
        <v>12</v>
      </c>
      <c r="G16" s="35" t="s">
        <v>13</v>
      </c>
      <c r="H16" s="35" t="s">
        <v>14</v>
      </c>
      <c r="I16" s="12" t="s">
        <v>15</v>
      </c>
    </row>
    <row r="17" spans="1:9" x14ac:dyDescent="0.25">
      <c r="A17" s="14">
        <v>530802</v>
      </c>
      <c r="B17" s="15" t="s">
        <v>31</v>
      </c>
      <c r="C17" s="36" t="s">
        <v>32</v>
      </c>
      <c r="D17" s="37" t="s">
        <v>17</v>
      </c>
      <c r="E17" s="38">
        <v>2</v>
      </c>
      <c r="F17" s="39">
        <v>3.5</v>
      </c>
      <c r="G17" s="40">
        <f t="shared" ref="G17:G19" si="2">E17*F17</f>
        <v>7</v>
      </c>
      <c r="H17" s="40"/>
      <c r="I17" s="10">
        <f t="shared" ref="I17:I19" si="3">G17+H17</f>
        <v>7</v>
      </c>
    </row>
    <row r="18" spans="1:9" x14ac:dyDescent="0.25">
      <c r="A18" s="14">
        <v>530802</v>
      </c>
      <c r="B18" s="15" t="s">
        <v>31</v>
      </c>
      <c r="C18" s="48" t="s">
        <v>33</v>
      </c>
      <c r="D18" s="17" t="s">
        <v>17</v>
      </c>
      <c r="E18" s="49">
        <v>4</v>
      </c>
      <c r="F18" s="50">
        <v>0.6</v>
      </c>
      <c r="G18" s="51">
        <f t="shared" si="2"/>
        <v>2.4</v>
      </c>
      <c r="H18" s="51">
        <f t="shared" ref="H18:H19" si="4">+G18*0.12</f>
        <v>0.28799999999999998</v>
      </c>
      <c r="I18" s="10">
        <f t="shared" si="3"/>
        <v>2.6879999999999997</v>
      </c>
    </row>
    <row r="19" spans="1:9" x14ac:dyDescent="0.25">
      <c r="A19" s="14">
        <v>530802</v>
      </c>
      <c r="B19" s="15" t="s">
        <v>31</v>
      </c>
      <c r="C19" s="48" t="s">
        <v>34</v>
      </c>
      <c r="D19" s="17" t="s">
        <v>17</v>
      </c>
      <c r="E19" s="49">
        <v>4</v>
      </c>
      <c r="F19" s="50">
        <v>0.5</v>
      </c>
      <c r="G19" s="51">
        <f t="shared" si="2"/>
        <v>2</v>
      </c>
      <c r="H19" s="51">
        <f t="shared" si="4"/>
        <v>0.24</v>
      </c>
      <c r="I19" s="10">
        <f t="shared" si="3"/>
        <v>2.2400000000000002</v>
      </c>
    </row>
    <row r="20" spans="1:9" ht="16.5" thickBot="1" x14ac:dyDescent="0.3">
      <c r="A20" s="63" t="s">
        <v>26</v>
      </c>
      <c r="B20" s="64"/>
      <c r="C20" s="64"/>
      <c r="D20" s="64"/>
      <c r="E20" s="64"/>
      <c r="F20" s="65"/>
      <c r="G20" s="41">
        <f>SUM(G17:G19)</f>
        <v>11.4</v>
      </c>
      <c r="H20" s="41">
        <f>SUM(H17:H19)</f>
        <v>0.52800000000000002</v>
      </c>
      <c r="I20" s="41">
        <f>SUM(I17:I19)</f>
        <v>11.927999999999999</v>
      </c>
    </row>
    <row r="21" spans="1:9" ht="18.75" thickBot="1" x14ac:dyDescent="0.3">
      <c r="A21" s="60" t="s">
        <v>27</v>
      </c>
      <c r="B21" s="61"/>
      <c r="C21" s="61"/>
      <c r="D21" s="61"/>
      <c r="E21" s="61"/>
      <c r="F21" s="61"/>
      <c r="G21" s="61"/>
      <c r="H21" s="61"/>
      <c r="I21" s="62"/>
    </row>
    <row r="22" spans="1:9" ht="31.5" x14ac:dyDescent="0.25">
      <c r="A22" s="3" t="s">
        <v>8</v>
      </c>
      <c r="B22" s="3" t="s">
        <v>30</v>
      </c>
      <c r="C22" s="4" t="s">
        <v>9</v>
      </c>
      <c r="D22" s="5" t="s">
        <v>10</v>
      </c>
      <c r="E22" s="5" t="s">
        <v>11</v>
      </c>
      <c r="F22" s="5" t="s">
        <v>12</v>
      </c>
      <c r="G22" s="42" t="s">
        <v>13</v>
      </c>
      <c r="H22" s="42" t="s">
        <v>14</v>
      </c>
      <c r="I22" s="42" t="s">
        <v>15</v>
      </c>
    </row>
    <row r="23" spans="1:9" ht="75" x14ac:dyDescent="0.25">
      <c r="A23" s="8">
        <v>530806</v>
      </c>
      <c r="B23" s="15" t="s">
        <v>31</v>
      </c>
      <c r="C23" s="52" t="s">
        <v>35</v>
      </c>
      <c r="D23" s="17" t="s">
        <v>17</v>
      </c>
      <c r="E23" s="17">
        <v>1</v>
      </c>
      <c r="F23" s="18">
        <v>40</v>
      </c>
      <c r="G23" s="9">
        <f t="shared" ref="G23:G24" si="5">E23*F23</f>
        <v>40</v>
      </c>
      <c r="H23" s="9">
        <f t="shared" ref="H23:H24" si="6">+G23*0.12</f>
        <v>4.8</v>
      </c>
      <c r="I23" s="10">
        <f t="shared" ref="I23:I24" si="7">G23+H23</f>
        <v>44.8</v>
      </c>
    </row>
    <row r="24" spans="1:9" ht="240" x14ac:dyDescent="0.25">
      <c r="A24" s="8">
        <v>530806</v>
      </c>
      <c r="B24" s="15" t="s">
        <v>31</v>
      </c>
      <c r="C24" s="52" t="s">
        <v>36</v>
      </c>
      <c r="D24" s="17" t="s">
        <v>17</v>
      </c>
      <c r="E24" s="17">
        <v>1</v>
      </c>
      <c r="F24" s="18">
        <v>83</v>
      </c>
      <c r="G24" s="9">
        <f t="shared" si="5"/>
        <v>83</v>
      </c>
      <c r="H24" s="9">
        <f t="shared" si="6"/>
        <v>9.9599999999999991</v>
      </c>
      <c r="I24" s="10">
        <f t="shared" si="7"/>
        <v>92.96</v>
      </c>
    </row>
    <row r="25" spans="1:9" ht="16.5" thickBot="1" x14ac:dyDescent="0.3">
      <c r="A25" s="63" t="s">
        <v>27</v>
      </c>
      <c r="B25" s="64"/>
      <c r="C25" s="64"/>
      <c r="D25" s="64"/>
      <c r="E25" s="64"/>
      <c r="F25" s="65"/>
      <c r="G25" s="43">
        <f>SUM(G23:G24)</f>
        <v>123</v>
      </c>
      <c r="H25" s="43">
        <f>SUM(H23:H24)</f>
        <v>14.759999999999998</v>
      </c>
      <c r="I25" s="43">
        <f>SUM(I23:I24)</f>
        <v>137.76</v>
      </c>
    </row>
    <row r="26" spans="1:9" ht="18.75" thickBot="1" x14ac:dyDescent="0.3">
      <c r="A26" s="60" t="s">
        <v>28</v>
      </c>
      <c r="B26" s="61"/>
      <c r="C26" s="61"/>
      <c r="D26" s="61"/>
      <c r="E26" s="61"/>
      <c r="F26" s="61"/>
      <c r="G26" s="61"/>
      <c r="H26" s="61"/>
      <c r="I26" s="62"/>
    </row>
    <row r="27" spans="1:9" ht="32.25" thickBot="1" x14ac:dyDescent="0.3">
      <c r="A27" s="3" t="s">
        <v>8</v>
      </c>
      <c r="B27" s="3" t="s">
        <v>30</v>
      </c>
      <c r="C27" s="4" t="s">
        <v>9</v>
      </c>
      <c r="D27" s="5" t="s">
        <v>10</v>
      </c>
      <c r="E27" s="5" t="s">
        <v>11</v>
      </c>
      <c r="F27" s="5" t="s">
        <v>12</v>
      </c>
      <c r="G27" s="42" t="s">
        <v>13</v>
      </c>
      <c r="H27" s="42" t="s">
        <v>14</v>
      </c>
      <c r="I27" s="42" t="s">
        <v>15</v>
      </c>
    </row>
    <row r="28" spans="1:9" ht="90" x14ac:dyDescent="0.25">
      <c r="A28" s="14">
        <v>840104</v>
      </c>
      <c r="B28" s="15" t="s">
        <v>31</v>
      </c>
      <c r="C28" s="55" t="s">
        <v>37</v>
      </c>
      <c r="D28" s="37" t="s">
        <v>17</v>
      </c>
      <c r="E28" s="38">
        <v>1</v>
      </c>
      <c r="F28" s="39">
        <v>350</v>
      </c>
      <c r="G28" s="40">
        <f t="shared" ref="G28:G32" si="8">E28*F28</f>
        <v>350</v>
      </c>
      <c r="H28" s="40">
        <f t="shared" ref="H28:H33" si="9">+G28*0.12</f>
        <v>42</v>
      </c>
      <c r="I28" s="10">
        <f t="shared" ref="I28:I32" si="10">G28+H28</f>
        <v>392</v>
      </c>
    </row>
    <row r="29" spans="1:9" ht="45" x14ac:dyDescent="0.25">
      <c r="A29" s="14">
        <v>840104</v>
      </c>
      <c r="B29" s="15" t="s">
        <v>31</v>
      </c>
      <c r="C29" s="52" t="s">
        <v>38</v>
      </c>
      <c r="D29" s="17" t="s">
        <v>17</v>
      </c>
      <c r="E29" s="17">
        <v>1</v>
      </c>
      <c r="F29" s="18">
        <v>290</v>
      </c>
      <c r="G29" s="9">
        <f t="shared" si="8"/>
        <v>290</v>
      </c>
      <c r="H29" s="9">
        <f t="shared" si="9"/>
        <v>34.799999999999997</v>
      </c>
      <c r="I29" s="10">
        <f t="shared" si="10"/>
        <v>324.8</v>
      </c>
    </row>
    <row r="30" spans="1:9" ht="75" x14ac:dyDescent="0.25">
      <c r="A30" s="14">
        <v>840104</v>
      </c>
      <c r="B30" s="15" t="s">
        <v>31</v>
      </c>
      <c r="C30" s="52" t="s">
        <v>39</v>
      </c>
      <c r="D30" s="17" t="s">
        <v>17</v>
      </c>
      <c r="E30" s="17">
        <v>1</v>
      </c>
      <c r="F30" s="18">
        <v>310</v>
      </c>
      <c r="G30" s="9">
        <f t="shared" si="8"/>
        <v>310</v>
      </c>
      <c r="H30" s="9">
        <f t="shared" si="9"/>
        <v>37.199999999999996</v>
      </c>
      <c r="I30" s="10">
        <f t="shared" si="10"/>
        <v>347.2</v>
      </c>
    </row>
    <row r="31" spans="1:9" x14ac:dyDescent="0.25">
      <c r="A31" s="14">
        <v>840104</v>
      </c>
      <c r="B31" s="15" t="s">
        <v>31</v>
      </c>
      <c r="C31" s="48" t="s">
        <v>40</v>
      </c>
      <c r="D31" s="17" t="s">
        <v>17</v>
      </c>
      <c r="E31" s="17">
        <v>1</v>
      </c>
      <c r="F31" s="18">
        <v>770</v>
      </c>
      <c r="G31" s="9">
        <f t="shared" si="8"/>
        <v>770</v>
      </c>
      <c r="H31" s="9">
        <f t="shared" si="9"/>
        <v>92.399999999999991</v>
      </c>
      <c r="I31" s="10">
        <f t="shared" si="10"/>
        <v>862.4</v>
      </c>
    </row>
    <row r="32" spans="1:9" ht="60" x14ac:dyDescent="0.25">
      <c r="A32" s="14">
        <v>840104</v>
      </c>
      <c r="B32" s="15" t="s">
        <v>31</v>
      </c>
      <c r="C32" s="52" t="s">
        <v>41</v>
      </c>
      <c r="D32" s="17" t="s">
        <v>17</v>
      </c>
      <c r="E32" s="17">
        <v>1</v>
      </c>
      <c r="F32" s="18">
        <v>690</v>
      </c>
      <c r="G32" s="9">
        <f t="shared" si="8"/>
        <v>690</v>
      </c>
      <c r="H32" s="9">
        <f t="shared" si="9"/>
        <v>82.8</v>
      </c>
      <c r="I32" s="10">
        <f t="shared" si="10"/>
        <v>772.8</v>
      </c>
    </row>
    <row r="33" spans="1:9" ht="16.5" thickBot="1" x14ac:dyDescent="0.3">
      <c r="A33" s="44"/>
      <c r="B33" s="44"/>
      <c r="C33" s="57" t="s">
        <v>29</v>
      </c>
      <c r="D33" s="57"/>
      <c r="E33" s="57"/>
      <c r="F33" s="57"/>
      <c r="G33" s="41">
        <f>SUM(G28:G32)</f>
        <v>2410</v>
      </c>
      <c r="H33" s="41">
        <f t="shared" si="9"/>
        <v>289.2</v>
      </c>
      <c r="I33" s="41">
        <f>+G33+H33</f>
        <v>2699.2</v>
      </c>
    </row>
    <row r="34" spans="1:9" ht="21" thickBot="1" x14ac:dyDescent="0.3">
      <c r="A34" s="58" t="s">
        <v>16</v>
      </c>
      <c r="B34" s="59"/>
      <c r="C34" s="59"/>
      <c r="D34" s="59"/>
      <c r="E34" s="59"/>
      <c r="F34" s="59"/>
      <c r="G34" s="45">
        <f>+G14+G20+G33+G25</f>
        <v>2582.34</v>
      </c>
      <c r="H34" s="46">
        <f>+H14+H20+H33+H25</f>
        <v>308.08799999999997</v>
      </c>
      <c r="I34" s="47">
        <f>+I14+I20+I33+I25</f>
        <v>2890.4279999999999</v>
      </c>
    </row>
    <row r="36" spans="1:9" x14ac:dyDescent="0.25">
      <c r="I36" s="56"/>
    </row>
  </sheetData>
  <mergeCells count="15">
    <mergeCell ref="A14:F14"/>
    <mergeCell ref="A1:I1"/>
    <mergeCell ref="C7:I7"/>
    <mergeCell ref="A9:I9"/>
    <mergeCell ref="A2:I2"/>
    <mergeCell ref="A3:I3"/>
    <mergeCell ref="A4:I4"/>
    <mergeCell ref="A5:I5"/>
    <mergeCell ref="C33:F33"/>
    <mergeCell ref="A34:F34"/>
    <mergeCell ref="A15:I15"/>
    <mergeCell ref="A20:F20"/>
    <mergeCell ref="A21:I21"/>
    <mergeCell ref="A25:F25"/>
    <mergeCell ref="A26:I26"/>
  </mergeCells>
  <printOptions horizontalCentered="1"/>
  <pageMargins left="0.59055118110236227" right="0.39370078740157483" top="0.59055118110236227" bottom="0.39370078740157483" header="0.31496062992125984" footer="0.31496062992125984"/>
  <pageSetup scale="8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 SEMILLA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ALEXANDRA PULUPA CASTRO</dc:creator>
  <cp:lastModifiedBy>MONICA ALEXANDRA PULUPA CASTRO</cp:lastModifiedBy>
  <dcterms:created xsi:type="dcterms:W3CDTF">2018-03-09T14:45:35Z</dcterms:created>
  <dcterms:modified xsi:type="dcterms:W3CDTF">2018-05-16T20:26:56Z</dcterms:modified>
</cp:coreProperties>
</file>