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C:\Users\mapulupa\Documents\Coordinadores\Arquitectos\PRESUPUESTOS CORREGIDOS\"/>
    </mc:Choice>
  </mc:AlternateContent>
  <bookViews>
    <workbookView showHorizontalScroll="0" showVerticalScroll="0" xWindow="0" yWindow="0" windowWidth="20400" windowHeight="7350"/>
  </bookViews>
  <sheets>
    <sheet name="CE SEMILLA 4" sheetId="3" r:id="rId1"/>
  </sheets>
  <calcPr calcId="162913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2" i="3" l="1"/>
  <c r="G33" i="3" s="1"/>
  <c r="G28" i="3"/>
  <c r="H28" i="3" s="1"/>
  <c r="I28" i="3" s="1"/>
  <c r="G27" i="3"/>
  <c r="H27" i="3" s="1"/>
  <c r="I27" i="3" s="1"/>
  <c r="G26" i="3"/>
  <c r="G25" i="3"/>
  <c r="G24" i="3"/>
  <c r="G23" i="3"/>
  <c r="H23" i="3" s="1"/>
  <c r="G22" i="3"/>
  <c r="H22" i="3" s="1"/>
  <c r="I22" i="3" s="1"/>
  <c r="G21" i="3"/>
  <c r="G20" i="3"/>
  <c r="G19" i="3"/>
  <c r="H19" i="3" s="1"/>
  <c r="I19" i="3" s="1"/>
  <c r="G18" i="3"/>
  <c r="G17" i="3"/>
  <c r="G16" i="3"/>
  <c r="G15" i="3"/>
  <c r="H15" i="3" s="1"/>
  <c r="G14" i="3"/>
  <c r="G10" i="3"/>
  <c r="G29" i="3" l="1"/>
  <c r="H20" i="3"/>
  <c r="I20" i="3" s="1"/>
  <c r="H32" i="3"/>
  <c r="H33" i="3" s="1"/>
  <c r="I21" i="3"/>
  <c r="G34" i="3"/>
  <c r="I14" i="3"/>
  <c r="H17" i="3"/>
  <c r="I17" i="3" s="1"/>
  <c r="H25" i="3"/>
  <c r="I25" i="3" s="1"/>
  <c r="I23" i="3"/>
  <c r="H26" i="3"/>
  <c r="I26" i="3" s="1"/>
  <c r="G11" i="3"/>
  <c r="H10" i="3"/>
  <c r="H11" i="3" s="1"/>
  <c r="I15" i="3"/>
  <c r="H21" i="3"/>
  <c r="H16" i="3"/>
  <c r="I16" i="3" s="1"/>
  <c r="H24" i="3"/>
  <c r="I24" i="3" s="1"/>
  <c r="H18" i="3"/>
  <c r="I18" i="3" s="1"/>
  <c r="I10" i="3" l="1"/>
  <c r="I11" i="3" s="1"/>
  <c r="I32" i="3"/>
  <c r="I33" i="3" s="1"/>
  <c r="I29" i="3"/>
  <c r="H29" i="3"/>
  <c r="H34" i="3" s="1"/>
  <c r="I34" i="3"/>
</calcChain>
</file>

<file path=xl/sharedStrings.xml><?xml version="1.0" encoding="utf-8"?>
<sst xmlns="http://schemas.openxmlformats.org/spreadsheetml/2006/main" count="95" uniqueCount="45">
  <si>
    <t>UNIVERSIDAD CENTRAL DEL ECUADOR</t>
  </si>
  <si>
    <t>PROTOCOLO INVESTIGACIÓN SEMILLA</t>
  </si>
  <si>
    <t>530204 EDICION, REPRODUCCION, IMPRESIÓN, PUBLICACIONES, SUSCRIPCIONES, 
FOTOCOPIADO, TRADUCCION, EMPASTADO.</t>
  </si>
  <si>
    <t>N°</t>
  </si>
  <si>
    <t>Descripción</t>
  </si>
  <si>
    <t>U. Medida</t>
  </si>
  <si>
    <t>Cantidad</t>
  </si>
  <si>
    <t>Costo U.</t>
  </si>
  <si>
    <t>Sub total</t>
  </si>
  <si>
    <t>IVA</t>
  </si>
  <si>
    <t>V. total</t>
  </si>
  <si>
    <t>530204 TOTAL EDICION, REPRODUCCION, IMPRESIÓN,</t>
  </si>
  <si>
    <t>530804 TOTAL MATERIAL DE OFICINA</t>
  </si>
  <si>
    <t>DIRECCION DE INVESTIGACIÓN  -  COMISIÓN DE INVESTIGACIÓN FORMATIVA</t>
  </si>
  <si>
    <t>PROYECTO:</t>
  </si>
  <si>
    <t>CÓDIGO:</t>
  </si>
  <si>
    <t>VICERRECTORADO DE INVESTIGACIÓN, DOCTORADOS E INNOVACIÓN</t>
  </si>
  <si>
    <t>840104 MAQUINARIA Y EQUIPO  (COSTO MAYOR 100 USD POR UNIDAD)</t>
  </si>
  <si>
    <t>840104 TOTAL MAQUINARIA Y EQUIPO</t>
  </si>
  <si>
    <t>TOTAL PRESUPUESTO PROYECTO SEMILLA</t>
  </si>
  <si>
    <t>ARQUITECTURA</t>
  </si>
  <si>
    <r>
      <t xml:space="preserve">Edificios en altura y su relación con la ciudad ecuatoriana. </t>
    </r>
    <r>
      <rPr>
        <sz val="11"/>
        <color theme="1"/>
        <rFont val="Calibri"/>
        <family val="2"/>
        <scheme val="minor"/>
      </rPr>
      <t xml:space="preserve">
Arquitectura Moderna en Quito 1950-1980. Estudio de caso: Edificio La Previsora.</t>
    </r>
  </si>
  <si>
    <t>RODRIGO MERINO SALAZAR</t>
  </si>
  <si>
    <t>ESCANEO PLANOS A1</t>
  </si>
  <si>
    <t>MEMORIA MICRO SD 16GB</t>
  </si>
  <si>
    <r>
      <rPr>
        <sz val="14"/>
        <color theme="1"/>
        <rFont val="Calibri"/>
        <family val="2"/>
        <scheme val="minor"/>
      </rPr>
      <t xml:space="preserve">15.- PRESUPUESTO  </t>
    </r>
    <r>
      <rPr>
        <sz val="11"/>
        <color theme="1"/>
        <rFont val="Calibri"/>
        <family val="2"/>
        <scheme val="minor"/>
      </rPr>
      <t xml:space="preserve">
Utilice solo los códigos que su proyecto requiera. Añada filas según el número de ítems que requiera cada código.  Confirme que las sumas sean correctas . En caso de requerimientos especiales acuda a su coordinador de investigación</t>
    </r>
  </si>
  <si>
    <t>Código</t>
  </si>
  <si>
    <t>cif4-ce-fau-4</t>
  </si>
  <si>
    <t>530804 MATERIAL DE OFICINA</t>
  </si>
  <si>
    <t>JUEGO SIMULADOR RAPIDÓGRAFO 0.05 A 0.8</t>
  </si>
  <si>
    <t>Unidad</t>
  </si>
  <si>
    <t>RESMA DE PAPEL BOND A4 DE 75 GR</t>
  </si>
  <si>
    <t>PAPEL CARBON NEGRO</t>
  </si>
  <si>
    <t>ARCHIVADOR TIPO ACORDEON PLASTICO TAMAÑO A-4</t>
  </si>
  <si>
    <t>CARPETA FOLDER DE CARTULINA KRAFT VARIOS COLORES</t>
  </si>
  <si>
    <t>ARCHIVADORES TAMANO OFICIO LOMO 8 CMS</t>
  </si>
  <si>
    <t>SEPARADORES PLÁSTICOS A4 FUNDA 10 U</t>
  </si>
  <si>
    <t>LAPIZ HB SIN GOMA CAJA DE 12 UNIDADES</t>
  </si>
  <si>
    <t>BORRADOR (MEDIANO) PARA LAPIZ</t>
  </si>
  <si>
    <t>ANILLOS ADHESIVOS REFUERZOS DE HOJAS PLASTICO 200U</t>
  </si>
  <si>
    <t>ESFEROGRAFICO AZUL PUNTA MEDIA</t>
  </si>
  <si>
    <t>ESFEROGRAFICO ROJO PUNTA MEDIA</t>
  </si>
  <si>
    <t>ESFEROGRAFICO NEGRO PUNTA MEDIA</t>
  </si>
  <si>
    <t>FLASH MEMORY 8 GB</t>
  </si>
  <si>
    <t>CÁMARA REFLEX - D3300 24.2MP + LENTE 18-55MM + TRÍPODE DE CÁMARA 360 GRADOS HM330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</si>
</sst>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2F5496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6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name val="Arial"/>
      <family val="2"/>
    </font>
    <font>
      <sz val="12"/>
      <color rgb="FF000000"/>
      <name val="Arial"/>
      <family val="2"/>
    </font>
    <font>
      <b/>
      <sz val="14"/>
      <color theme="1"/>
      <name val="Arial"/>
      <family val="2"/>
    </font>
    <font>
      <b/>
      <sz val="14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4" tint="-0.249977111117893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6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43" fontId="2" fillId="0" borderId="0" applyFont="0" applyFill="0" applyBorder="0" applyAlignment="0" applyProtection="0"/>
  </cellStyleXfs>
  <cellXfs count="59">
    <xf numFmtId="0" fontId="0" fillId="0" borderId="0" xfId="0"/>
    <xf numFmtId="0" fontId="7" fillId="4" borderId="12" xfId="0" applyFont="1" applyFill="1" applyBorder="1" applyAlignment="1" applyProtection="1">
      <alignment horizontal="center" vertical="center"/>
      <protection locked="0"/>
    </xf>
    <xf numFmtId="0" fontId="8" fillId="4" borderId="13" xfId="0" applyFont="1" applyFill="1" applyBorder="1" applyAlignment="1" applyProtection="1">
      <alignment horizontal="center" vertical="center"/>
      <protection locked="0"/>
    </xf>
    <xf numFmtId="0" fontId="8" fillId="4" borderId="13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13" fillId="0" borderId="16" xfId="0" applyFont="1" applyBorder="1" applyAlignment="1" applyProtection="1">
      <alignment horizontal="left" vertical="center"/>
      <protection locked="0"/>
    </xf>
    <xf numFmtId="0" fontId="13" fillId="0" borderId="16" xfId="0" applyFont="1" applyBorder="1" applyAlignment="1" applyProtection="1">
      <alignment horizontal="center" vertical="center" wrapText="1"/>
      <protection locked="0"/>
    </xf>
    <xf numFmtId="0" fontId="1" fillId="4" borderId="15" xfId="0" applyFont="1" applyFill="1" applyBorder="1" applyAlignment="1" applyProtection="1">
      <alignment horizontal="center" vertical="center"/>
      <protection locked="0"/>
    </xf>
    <xf numFmtId="4" fontId="8" fillId="4" borderId="13" xfId="0" applyNumberFormat="1" applyFont="1" applyFill="1" applyBorder="1" applyAlignment="1" applyProtection="1">
      <alignment horizontal="center" vertical="center" wrapText="1"/>
      <protection locked="0"/>
    </xf>
    <xf numFmtId="4" fontId="13" fillId="0" borderId="16" xfId="0" applyNumberFormat="1" applyFont="1" applyBorder="1" applyAlignment="1" applyProtection="1">
      <alignment horizontal="right" vertical="center" wrapText="1"/>
      <protection locked="0"/>
    </xf>
    <xf numFmtId="4" fontId="13" fillId="0" borderId="17" xfId="0" applyNumberFormat="1" applyFont="1" applyBorder="1" applyAlignment="1" applyProtection="1">
      <alignment horizontal="right" vertical="center" wrapText="1"/>
    </xf>
    <xf numFmtId="0" fontId="1" fillId="0" borderId="16" xfId="0" applyFont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left"/>
    </xf>
    <xf numFmtId="4" fontId="8" fillId="4" borderId="14" xfId="0" applyNumberFormat="1" applyFont="1" applyFill="1" applyBorder="1" applyAlignment="1" applyProtection="1">
      <alignment horizontal="center" vertical="center" wrapText="1"/>
    </xf>
    <xf numFmtId="4" fontId="13" fillId="0" borderId="16" xfId="0" applyNumberFormat="1" applyFont="1" applyBorder="1" applyAlignment="1" applyProtection="1">
      <alignment horizontal="right" vertical="center" wrapText="1"/>
    </xf>
    <xf numFmtId="4" fontId="4" fillId="2" borderId="7" xfId="0" applyNumberFormat="1" applyFont="1" applyFill="1" applyBorder="1" applyAlignment="1" applyProtection="1">
      <alignment horizontal="center" wrapText="1"/>
    </xf>
    <xf numFmtId="4" fontId="4" fillId="2" borderId="8" xfId="0" applyNumberFormat="1" applyFont="1" applyFill="1" applyBorder="1" applyAlignment="1" applyProtection="1">
      <alignment horizontal="center" wrapText="1"/>
    </xf>
    <xf numFmtId="4" fontId="8" fillId="4" borderId="17" xfId="0" applyNumberFormat="1" applyFont="1" applyFill="1" applyBorder="1" applyAlignment="1" applyProtection="1">
      <alignment vertical="center"/>
    </xf>
    <xf numFmtId="4" fontId="8" fillId="4" borderId="17" xfId="0" applyNumberFormat="1" applyFont="1" applyFill="1" applyBorder="1" applyAlignment="1" applyProtection="1">
      <alignment horizontal="right" vertical="center"/>
    </xf>
    <xf numFmtId="4" fontId="0" fillId="0" borderId="0" xfId="0" applyNumberFormat="1"/>
    <xf numFmtId="4" fontId="8" fillId="4" borderId="16" xfId="0" applyNumberFormat="1" applyFont="1" applyFill="1" applyBorder="1" applyAlignment="1" applyProtection="1">
      <alignment horizontal="right" vertical="center"/>
    </xf>
    <xf numFmtId="0" fontId="4" fillId="2" borderId="6" xfId="0" applyFont="1" applyFill="1" applyBorder="1" applyAlignment="1" applyProtection="1">
      <alignment horizontal="center" vertical="center" wrapText="1"/>
    </xf>
    <xf numFmtId="4" fontId="8" fillId="4" borderId="16" xfId="0" applyNumberFormat="1" applyFont="1" applyFill="1" applyBorder="1" applyAlignment="1" applyProtection="1">
      <alignment vertical="center"/>
    </xf>
    <xf numFmtId="0" fontId="1" fillId="4" borderId="16" xfId="0" applyFont="1" applyFill="1" applyBorder="1" applyAlignment="1" applyProtection="1">
      <alignment horizontal="center" vertical="center"/>
      <protection locked="0"/>
    </xf>
    <xf numFmtId="0" fontId="7" fillId="4" borderId="16" xfId="0" applyFont="1" applyFill="1" applyBorder="1" applyAlignment="1" applyProtection="1">
      <alignment horizontal="center" vertical="center"/>
      <protection locked="0"/>
    </xf>
    <xf numFmtId="0" fontId="8" fillId="4" borderId="16" xfId="0" applyFont="1" applyFill="1" applyBorder="1" applyAlignment="1" applyProtection="1">
      <alignment horizontal="center" vertical="center" wrapText="1"/>
      <protection locked="0"/>
    </xf>
    <xf numFmtId="4" fontId="8" fillId="4" borderId="16" xfId="0" applyNumberFormat="1" applyFont="1" applyFill="1" applyBorder="1" applyAlignment="1" applyProtection="1">
      <alignment horizontal="center" vertical="center" wrapText="1"/>
      <protection locked="0"/>
    </xf>
    <xf numFmtId="4" fontId="8" fillId="4" borderId="16" xfId="0" applyNumberFormat="1" applyFont="1" applyFill="1" applyBorder="1" applyAlignment="1" applyProtection="1">
      <alignment horizontal="center" vertical="center" wrapText="1"/>
    </xf>
    <xf numFmtId="0" fontId="7" fillId="4" borderId="15" xfId="0" applyFont="1" applyFill="1" applyBorder="1" applyAlignment="1" applyProtection="1">
      <alignment horizontal="center" vertical="center"/>
      <protection locked="0"/>
    </xf>
    <xf numFmtId="4" fontId="8" fillId="4" borderId="17" xfId="0" applyNumberFormat="1" applyFont="1" applyFill="1" applyBorder="1" applyAlignment="1" applyProtection="1">
      <alignment horizontal="center" vertical="center" wrapText="1"/>
    </xf>
    <xf numFmtId="0" fontId="12" fillId="0" borderId="16" xfId="0" applyFont="1" applyBorder="1" applyAlignment="1" applyProtection="1">
      <alignment horizontal="left" vertical="center"/>
      <protection locked="0"/>
    </xf>
    <xf numFmtId="0" fontId="8" fillId="4" borderId="16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wrapText="1"/>
    </xf>
    <xf numFmtId="0" fontId="4" fillId="2" borderId="7" xfId="0" applyFont="1" applyFill="1" applyBorder="1" applyAlignment="1" applyProtection="1">
      <alignment horizontal="center" wrapText="1"/>
    </xf>
    <xf numFmtId="4" fontId="14" fillId="5" borderId="18" xfId="0" applyNumberFormat="1" applyFont="1" applyFill="1" applyBorder="1" applyAlignment="1">
      <alignment horizontal="right" vertical="center"/>
    </xf>
    <xf numFmtId="4" fontId="15" fillId="5" borderId="18" xfId="0" applyNumberFormat="1" applyFont="1" applyFill="1" applyBorder="1" applyAlignment="1" applyProtection="1">
      <alignment horizontal="right" vertical="center" wrapText="1"/>
    </xf>
    <xf numFmtId="4" fontId="15" fillId="5" borderId="19" xfId="0" applyNumberFormat="1" applyFont="1" applyFill="1" applyBorder="1" applyAlignment="1" applyProtection="1">
      <alignment horizontal="right" vertical="center" wrapText="1"/>
    </xf>
    <xf numFmtId="0" fontId="8" fillId="4" borderId="15" xfId="0" applyFont="1" applyFill="1" applyBorder="1" applyAlignment="1" applyProtection="1">
      <alignment horizontal="center" vertical="center"/>
      <protection locked="0"/>
    </xf>
    <xf numFmtId="0" fontId="8" fillId="4" borderId="16" xfId="0" applyFont="1" applyFill="1" applyBorder="1" applyAlignment="1" applyProtection="1">
      <alignment horizontal="center" vertical="center"/>
      <protection locked="0"/>
    </xf>
    <xf numFmtId="0" fontId="6" fillId="3" borderId="15" xfId="0" applyFont="1" applyFill="1" applyBorder="1" applyAlignment="1" applyProtection="1">
      <alignment horizontal="center" vertical="center"/>
      <protection locked="0"/>
    </xf>
    <xf numFmtId="0" fontId="6" fillId="3" borderId="16" xfId="0" applyFont="1" applyFill="1" applyBorder="1" applyAlignment="1" applyProtection="1">
      <alignment horizontal="center" vertical="center"/>
      <protection locked="0"/>
    </xf>
    <xf numFmtId="0" fontId="6" fillId="3" borderId="17" xfId="0" applyFont="1" applyFill="1" applyBorder="1" applyAlignment="1" applyProtection="1">
      <alignment horizontal="center" vertical="center"/>
      <protection locked="0"/>
    </xf>
    <xf numFmtId="0" fontId="9" fillId="5" borderId="6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wrapText="1"/>
    </xf>
    <xf numFmtId="0" fontId="3" fillId="2" borderId="2" xfId="0" applyFont="1" applyFill="1" applyBorder="1" applyAlignment="1" applyProtection="1">
      <alignment horizontal="center" wrapText="1"/>
    </xf>
    <xf numFmtId="0" fontId="3" fillId="2" borderId="3" xfId="0" applyFont="1" applyFill="1" applyBorder="1" applyAlignment="1" applyProtection="1">
      <alignment horizontal="center" wrapText="1"/>
    </xf>
    <xf numFmtId="0" fontId="4" fillId="2" borderId="10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left"/>
    </xf>
    <xf numFmtId="0" fontId="4" fillId="2" borderId="11" xfId="0" applyFont="1" applyFill="1" applyBorder="1" applyAlignment="1" applyProtection="1">
      <alignment horizontal="left"/>
    </xf>
    <xf numFmtId="0" fontId="6" fillId="3" borderId="9" xfId="0" applyFont="1" applyFill="1" applyBorder="1" applyAlignment="1" applyProtection="1">
      <alignment horizontal="center" vertical="center" wrapText="1"/>
      <protection locked="0"/>
    </xf>
    <xf numFmtId="0" fontId="6" fillId="3" borderId="10" xfId="0" applyFont="1" applyFill="1" applyBorder="1" applyAlignment="1" applyProtection="1">
      <alignment horizontal="center" vertical="center" wrapText="1"/>
      <protection locked="0"/>
    </xf>
    <xf numFmtId="0" fontId="6" fillId="3" borderId="1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wrapText="1"/>
    </xf>
    <xf numFmtId="0" fontId="3" fillId="2" borderId="0" xfId="0" applyFont="1" applyFill="1" applyBorder="1" applyAlignment="1" applyProtection="1">
      <alignment horizontal="center" wrapText="1"/>
    </xf>
    <xf numFmtId="0" fontId="3" fillId="2" borderId="5" xfId="0" applyFont="1" applyFill="1" applyBorder="1" applyAlignment="1" applyProtection="1">
      <alignment horizontal="center" wrapText="1"/>
    </xf>
    <xf numFmtId="0" fontId="4" fillId="2" borderId="6" xfId="0" applyFont="1" applyFill="1" applyBorder="1" applyAlignment="1" applyProtection="1">
      <alignment horizontal="center" wrapText="1"/>
    </xf>
    <xf numFmtId="0" fontId="4" fillId="2" borderId="7" xfId="0" applyFont="1" applyFill="1" applyBorder="1" applyAlignment="1" applyProtection="1">
      <alignment horizontal="center" wrapText="1"/>
    </xf>
    <xf numFmtId="0" fontId="4" fillId="2" borderId="8" xfId="0" applyFont="1" applyFill="1" applyBorder="1" applyAlignment="1" applyProtection="1">
      <alignment horizontal="center" wrapText="1"/>
    </xf>
  </cellXfs>
  <cellStyles count="6">
    <cellStyle name="Hipervínculo" xfId="1" builtinId="8" hidden="1"/>
    <cellStyle name="Hipervínculo" xfId="3" builtinId="8" hidden="1"/>
    <cellStyle name="Hipervínculo visitado" xfId="2" builtinId="9" hidden="1"/>
    <cellStyle name="Hipervínculo visitado" xfId="4" builtinId="9" hidden="1"/>
    <cellStyle name="Millares 2" xfId="5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496296</xdr:colOff>
      <xdr:row>1</xdr:row>
      <xdr:rowOff>105583</xdr:rowOff>
    </xdr:from>
    <xdr:ext cx="736351" cy="544359"/>
    <xdr:pic>
      <xdr:nvPicPr>
        <xdr:cNvPr id="3" name="Imagen 2" descr="C:\Users\dtic-ftobar\Downloads\log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96" y="124092508"/>
          <a:ext cx="736351" cy="54435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496296</xdr:colOff>
      <xdr:row>1</xdr:row>
      <xdr:rowOff>105583</xdr:rowOff>
    </xdr:from>
    <xdr:ext cx="736351" cy="544359"/>
    <xdr:pic>
      <xdr:nvPicPr>
        <xdr:cNvPr id="4" name="Imagen 3" descr="C:\Users\dtic-ftobar\Downloads\log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96" y="124092508"/>
          <a:ext cx="736351" cy="54435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496296</xdr:colOff>
      <xdr:row>1</xdr:row>
      <xdr:rowOff>105583</xdr:rowOff>
    </xdr:from>
    <xdr:ext cx="736351" cy="544359"/>
    <xdr:pic>
      <xdr:nvPicPr>
        <xdr:cNvPr id="5" name="Imagen 4" descr="C:\Users\dtic-ftobar\Downloads\log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96" y="115748608"/>
          <a:ext cx="736351" cy="54435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496296</xdr:colOff>
      <xdr:row>1</xdr:row>
      <xdr:rowOff>105583</xdr:rowOff>
    </xdr:from>
    <xdr:ext cx="736351" cy="544359"/>
    <xdr:pic>
      <xdr:nvPicPr>
        <xdr:cNvPr id="6" name="Imagen 5" descr="C:\Users\dtic-ftobar\Downloads\log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96" y="115748608"/>
          <a:ext cx="736351" cy="54435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zoomScale="85" zoomScaleNormal="85" workbookViewId="0">
      <selection activeCell="A30" sqref="A30:I30"/>
    </sheetView>
  </sheetViews>
  <sheetFormatPr baseColWidth="10" defaultRowHeight="15" x14ac:dyDescent="0.25"/>
  <cols>
    <col min="1" max="1" width="9.125" customWidth="1"/>
    <col min="2" max="2" width="13.875" customWidth="1"/>
    <col min="3" max="3" width="50.5" customWidth="1"/>
    <col min="4" max="5" width="10.625" customWidth="1"/>
    <col min="6" max="6" width="10.625" style="19" customWidth="1"/>
    <col min="7" max="7" width="11.5" style="19" customWidth="1"/>
    <col min="8" max="8" width="10.625" style="19" customWidth="1"/>
    <col min="9" max="9" width="12.625" style="19" customWidth="1"/>
  </cols>
  <sheetData>
    <row r="1" spans="1:9" ht="18.75" customHeight="1" x14ac:dyDescent="0.3">
      <c r="A1" s="44" t="s">
        <v>0</v>
      </c>
      <c r="B1" s="45"/>
      <c r="C1" s="45"/>
      <c r="D1" s="45"/>
      <c r="E1" s="45"/>
      <c r="F1" s="45"/>
      <c r="G1" s="45"/>
      <c r="H1" s="45"/>
      <c r="I1" s="46"/>
    </row>
    <row r="2" spans="1:9" ht="19.5" customHeight="1" x14ac:dyDescent="0.3">
      <c r="A2" s="53" t="s">
        <v>16</v>
      </c>
      <c r="B2" s="54"/>
      <c r="C2" s="54"/>
      <c r="D2" s="54"/>
      <c r="E2" s="54"/>
      <c r="F2" s="54"/>
      <c r="G2" s="54"/>
      <c r="H2" s="54"/>
      <c r="I2" s="55"/>
    </row>
    <row r="3" spans="1:9" ht="18.75" customHeight="1" x14ac:dyDescent="0.3">
      <c r="A3" s="53" t="s">
        <v>13</v>
      </c>
      <c r="B3" s="54"/>
      <c r="C3" s="54"/>
      <c r="D3" s="54"/>
      <c r="E3" s="54"/>
      <c r="F3" s="54"/>
      <c r="G3" s="54"/>
      <c r="H3" s="54"/>
      <c r="I3" s="55"/>
    </row>
    <row r="4" spans="1:9" ht="18.75" customHeight="1" x14ac:dyDescent="0.3">
      <c r="A4" s="53" t="s">
        <v>1</v>
      </c>
      <c r="B4" s="54"/>
      <c r="C4" s="54"/>
      <c r="D4" s="54"/>
      <c r="E4" s="54"/>
      <c r="F4" s="54"/>
      <c r="G4" s="54"/>
      <c r="H4" s="54"/>
      <c r="I4" s="55"/>
    </row>
    <row r="5" spans="1:9" ht="18.75" customHeight="1" thickBot="1" x14ac:dyDescent="0.3">
      <c r="A5" s="56" t="s">
        <v>25</v>
      </c>
      <c r="B5" s="57"/>
      <c r="C5" s="57"/>
      <c r="D5" s="57"/>
      <c r="E5" s="57"/>
      <c r="F5" s="57"/>
      <c r="G5" s="57"/>
      <c r="H5" s="57"/>
      <c r="I5" s="58"/>
    </row>
    <row r="6" spans="1:9" ht="15.75" customHeight="1" thickBot="1" x14ac:dyDescent="0.3">
      <c r="A6" s="21" t="s">
        <v>14</v>
      </c>
      <c r="B6" s="47" t="s">
        <v>21</v>
      </c>
      <c r="C6" s="48"/>
      <c r="D6" s="48"/>
      <c r="E6" s="48"/>
      <c r="F6" s="48"/>
      <c r="G6" s="48"/>
      <c r="H6" s="48"/>
      <c r="I6" s="49"/>
    </row>
    <row r="7" spans="1:9" ht="30.75" customHeight="1" thickBot="1" x14ac:dyDescent="0.3">
      <c r="A7" s="32" t="s">
        <v>15</v>
      </c>
      <c r="B7" s="33"/>
      <c r="C7" s="33" t="s">
        <v>22</v>
      </c>
      <c r="D7" s="12" t="s">
        <v>20</v>
      </c>
      <c r="E7" s="33"/>
      <c r="F7" s="15"/>
      <c r="G7" s="15"/>
      <c r="H7" s="15"/>
      <c r="I7" s="16"/>
    </row>
    <row r="8" spans="1:9" ht="18.75" customHeight="1" thickBot="1" x14ac:dyDescent="0.3">
      <c r="A8" s="50" t="s">
        <v>2</v>
      </c>
      <c r="B8" s="51"/>
      <c r="C8" s="51"/>
      <c r="D8" s="51"/>
      <c r="E8" s="51"/>
      <c r="F8" s="51"/>
      <c r="G8" s="51"/>
      <c r="H8" s="51"/>
      <c r="I8" s="52"/>
    </row>
    <row r="9" spans="1:9" ht="36" customHeight="1" x14ac:dyDescent="0.25">
      <c r="A9" s="1" t="s">
        <v>3</v>
      </c>
      <c r="B9" s="1" t="s">
        <v>26</v>
      </c>
      <c r="C9" s="2" t="s">
        <v>4</v>
      </c>
      <c r="D9" s="3" t="s">
        <v>5</v>
      </c>
      <c r="E9" s="3" t="s">
        <v>6</v>
      </c>
      <c r="F9" s="8" t="s">
        <v>7</v>
      </c>
      <c r="G9" s="13" t="s">
        <v>8</v>
      </c>
      <c r="H9" s="13" t="s">
        <v>9</v>
      </c>
      <c r="I9" s="13" t="s">
        <v>10</v>
      </c>
    </row>
    <row r="10" spans="1:9" x14ac:dyDescent="0.25">
      <c r="A10" s="4">
        <v>530204</v>
      </c>
      <c r="B10" s="11" t="s">
        <v>27</v>
      </c>
      <c r="C10" s="5" t="s">
        <v>23</v>
      </c>
      <c r="D10" s="6" t="s">
        <v>30</v>
      </c>
      <c r="E10" s="6">
        <v>16</v>
      </c>
      <c r="F10" s="9">
        <v>2</v>
      </c>
      <c r="G10" s="14">
        <f>+E10*F10</f>
        <v>32</v>
      </c>
      <c r="H10" s="14">
        <f>+G10*0.12</f>
        <v>3.84</v>
      </c>
      <c r="I10" s="10">
        <f>+G10+H10</f>
        <v>35.840000000000003</v>
      </c>
    </row>
    <row r="11" spans="1:9" ht="15.75" x14ac:dyDescent="0.25">
      <c r="A11" s="37" t="s">
        <v>11</v>
      </c>
      <c r="B11" s="38"/>
      <c r="C11" s="38"/>
      <c r="D11" s="38"/>
      <c r="E11" s="38"/>
      <c r="F11" s="38"/>
      <c r="G11" s="22">
        <f>SUM(G10:G10)</f>
        <v>32</v>
      </c>
      <c r="H11" s="22">
        <f>SUM(H10:H10)</f>
        <v>3.84</v>
      </c>
      <c r="I11" s="17">
        <f>SUM(I10:I10)</f>
        <v>35.840000000000003</v>
      </c>
    </row>
    <row r="12" spans="1:9" ht="18" x14ac:dyDescent="0.25">
      <c r="A12" s="39" t="s">
        <v>28</v>
      </c>
      <c r="B12" s="40"/>
      <c r="C12" s="40"/>
      <c r="D12" s="40"/>
      <c r="E12" s="40"/>
      <c r="F12" s="40"/>
      <c r="G12" s="40"/>
      <c r="H12" s="40"/>
      <c r="I12" s="41"/>
    </row>
    <row r="13" spans="1:9" ht="15.75" x14ac:dyDescent="0.25">
      <c r="A13" s="28" t="s">
        <v>3</v>
      </c>
      <c r="B13" s="24" t="s">
        <v>26</v>
      </c>
      <c r="C13" s="31" t="s">
        <v>4</v>
      </c>
      <c r="D13" s="25" t="s">
        <v>5</v>
      </c>
      <c r="E13" s="25" t="s">
        <v>6</v>
      </c>
      <c r="F13" s="26" t="s">
        <v>7</v>
      </c>
      <c r="G13" s="27" t="s">
        <v>8</v>
      </c>
      <c r="H13" s="27" t="s">
        <v>9</v>
      </c>
      <c r="I13" s="29" t="s">
        <v>10</v>
      </c>
    </row>
    <row r="14" spans="1:9" ht="31.5" customHeight="1" x14ac:dyDescent="0.25">
      <c r="A14" s="4">
        <v>530804</v>
      </c>
      <c r="B14" s="11" t="s">
        <v>27</v>
      </c>
      <c r="C14" s="5" t="s">
        <v>31</v>
      </c>
      <c r="D14" s="6" t="s">
        <v>30</v>
      </c>
      <c r="E14" s="6">
        <v>2</v>
      </c>
      <c r="F14" s="9">
        <v>3.5</v>
      </c>
      <c r="G14" s="14">
        <f t="shared" ref="G14:G28" si="0">+E14*F14</f>
        <v>7</v>
      </c>
      <c r="H14" s="14"/>
      <c r="I14" s="10">
        <f t="shared" ref="I14:I28" si="1">+G14+H14</f>
        <v>7</v>
      </c>
    </row>
    <row r="15" spans="1:9" x14ac:dyDescent="0.25">
      <c r="A15" s="4">
        <v>530804</v>
      </c>
      <c r="B15" s="11" t="s">
        <v>27</v>
      </c>
      <c r="C15" s="5" t="s">
        <v>32</v>
      </c>
      <c r="D15" s="6" t="s">
        <v>30</v>
      </c>
      <c r="E15" s="6">
        <v>1</v>
      </c>
      <c r="F15" s="9">
        <v>5</v>
      </c>
      <c r="G15" s="14">
        <f t="shared" si="0"/>
        <v>5</v>
      </c>
      <c r="H15" s="14">
        <f t="shared" ref="H15:H28" si="2">+G15*0.12</f>
        <v>0.6</v>
      </c>
      <c r="I15" s="10">
        <f t="shared" si="1"/>
        <v>5.6</v>
      </c>
    </row>
    <row r="16" spans="1:9" x14ac:dyDescent="0.25">
      <c r="A16" s="4">
        <v>530804</v>
      </c>
      <c r="B16" s="11" t="s">
        <v>27</v>
      </c>
      <c r="C16" s="30" t="s">
        <v>33</v>
      </c>
      <c r="D16" s="6" t="s">
        <v>30</v>
      </c>
      <c r="E16" s="6">
        <v>2</v>
      </c>
      <c r="F16" s="9">
        <v>3.9</v>
      </c>
      <c r="G16" s="14">
        <f t="shared" si="0"/>
        <v>7.8</v>
      </c>
      <c r="H16" s="14">
        <f t="shared" si="2"/>
        <v>0.93599999999999994</v>
      </c>
      <c r="I16" s="10">
        <f t="shared" si="1"/>
        <v>8.7360000000000007</v>
      </c>
    </row>
    <row r="17" spans="1:9" x14ac:dyDescent="0.25">
      <c r="A17" s="4">
        <v>530804</v>
      </c>
      <c r="B17" s="11" t="s">
        <v>27</v>
      </c>
      <c r="C17" s="30" t="s">
        <v>34</v>
      </c>
      <c r="D17" s="6" t="s">
        <v>30</v>
      </c>
      <c r="E17" s="6">
        <v>10</v>
      </c>
      <c r="F17" s="9">
        <v>0.13</v>
      </c>
      <c r="G17" s="14">
        <f t="shared" si="0"/>
        <v>1.3</v>
      </c>
      <c r="H17" s="14">
        <f t="shared" si="2"/>
        <v>0.156</v>
      </c>
      <c r="I17" s="10">
        <f t="shared" si="1"/>
        <v>1.456</v>
      </c>
    </row>
    <row r="18" spans="1:9" x14ac:dyDescent="0.25">
      <c r="A18" s="4">
        <v>530804</v>
      </c>
      <c r="B18" s="11" t="s">
        <v>27</v>
      </c>
      <c r="C18" s="30" t="s">
        <v>35</v>
      </c>
      <c r="D18" s="6" t="s">
        <v>30</v>
      </c>
      <c r="E18" s="6">
        <v>2</v>
      </c>
      <c r="F18" s="9">
        <v>1.8</v>
      </c>
      <c r="G18" s="14">
        <f t="shared" si="0"/>
        <v>3.6</v>
      </c>
      <c r="H18" s="14">
        <f t="shared" si="2"/>
        <v>0.432</v>
      </c>
      <c r="I18" s="10">
        <f t="shared" si="1"/>
        <v>4.032</v>
      </c>
    </row>
    <row r="19" spans="1:9" x14ac:dyDescent="0.25">
      <c r="A19" s="4">
        <v>530804</v>
      </c>
      <c r="B19" s="11" t="s">
        <v>27</v>
      </c>
      <c r="C19" s="30" t="s">
        <v>36</v>
      </c>
      <c r="D19" s="6" t="s">
        <v>30</v>
      </c>
      <c r="E19" s="6">
        <v>5</v>
      </c>
      <c r="F19" s="9">
        <v>0.7</v>
      </c>
      <c r="G19" s="14">
        <f t="shared" si="0"/>
        <v>3.5</v>
      </c>
      <c r="H19" s="14">
        <f t="shared" si="2"/>
        <v>0.42</v>
      </c>
      <c r="I19" s="10">
        <f t="shared" si="1"/>
        <v>3.92</v>
      </c>
    </row>
    <row r="20" spans="1:9" x14ac:dyDescent="0.25">
      <c r="A20" s="4">
        <v>530804</v>
      </c>
      <c r="B20" s="11" t="s">
        <v>27</v>
      </c>
      <c r="C20" s="30" t="s">
        <v>37</v>
      </c>
      <c r="D20" s="6" t="s">
        <v>30</v>
      </c>
      <c r="E20" s="6">
        <v>1</v>
      </c>
      <c r="F20" s="9">
        <v>1.7</v>
      </c>
      <c r="G20" s="14">
        <f t="shared" si="0"/>
        <v>1.7</v>
      </c>
      <c r="H20" s="14">
        <f t="shared" si="2"/>
        <v>0.20399999999999999</v>
      </c>
      <c r="I20" s="10">
        <f t="shared" si="1"/>
        <v>1.9039999999999999</v>
      </c>
    </row>
    <row r="21" spans="1:9" x14ac:dyDescent="0.25">
      <c r="A21" s="4">
        <v>530804</v>
      </c>
      <c r="B21" s="11" t="s">
        <v>27</v>
      </c>
      <c r="C21" s="30" t="s">
        <v>38</v>
      </c>
      <c r="D21" s="6" t="s">
        <v>30</v>
      </c>
      <c r="E21" s="6">
        <v>3</v>
      </c>
      <c r="F21" s="9">
        <v>0.15</v>
      </c>
      <c r="G21" s="14">
        <f t="shared" si="0"/>
        <v>0.44999999999999996</v>
      </c>
      <c r="H21" s="14">
        <f t="shared" si="2"/>
        <v>5.3999999999999992E-2</v>
      </c>
      <c r="I21" s="10">
        <f t="shared" si="1"/>
        <v>0.504</v>
      </c>
    </row>
    <row r="22" spans="1:9" x14ac:dyDescent="0.25">
      <c r="A22" s="4">
        <v>530804</v>
      </c>
      <c r="B22" s="11" t="s">
        <v>27</v>
      </c>
      <c r="C22" s="30" t="s">
        <v>39</v>
      </c>
      <c r="D22" s="6" t="s">
        <v>30</v>
      </c>
      <c r="E22" s="6">
        <v>2</v>
      </c>
      <c r="F22" s="9">
        <v>0.35</v>
      </c>
      <c r="G22" s="14">
        <f t="shared" si="0"/>
        <v>0.7</v>
      </c>
      <c r="H22" s="14">
        <f t="shared" si="2"/>
        <v>8.3999999999999991E-2</v>
      </c>
      <c r="I22" s="10">
        <f t="shared" si="1"/>
        <v>0.78399999999999992</v>
      </c>
    </row>
    <row r="23" spans="1:9" x14ac:dyDescent="0.25">
      <c r="A23" s="4">
        <v>530804</v>
      </c>
      <c r="B23" s="11" t="s">
        <v>27</v>
      </c>
      <c r="C23" s="30" t="s">
        <v>40</v>
      </c>
      <c r="D23" s="6" t="s">
        <v>30</v>
      </c>
      <c r="E23" s="6">
        <v>2</v>
      </c>
      <c r="F23" s="9">
        <v>0.25</v>
      </c>
      <c r="G23" s="14">
        <f t="shared" si="0"/>
        <v>0.5</v>
      </c>
      <c r="H23" s="14">
        <f t="shared" si="2"/>
        <v>0.06</v>
      </c>
      <c r="I23" s="10">
        <f t="shared" si="1"/>
        <v>0.56000000000000005</v>
      </c>
    </row>
    <row r="24" spans="1:9" x14ac:dyDescent="0.25">
      <c r="A24" s="4">
        <v>530804</v>
      </c>
      <c r="B24" s="11" t="s">
        <v>27</v>
      </c>
      <c r="C24" s="30" t="s">
        <v>41</v>
      </c>
      <c r="D24" s="6" t="s">
        <v>30</v>
      </c>
      <c r="E24" s="6">
        <v>2</v>
      </c>
      <c r="F24" s="9">
        <v>0.25</v>
      </c>
      <c r="G24" s="14">
        <f t="shared" si="0"/>
        <v>0.5</v>
      </c>
      <c r="H24" s="14">
        <f t="shared" si="2"/>
        <v>0.06</v>
      </c>
      <c r="I24" s="10">
        <f t="shared" si="1"/>
        <v>0.56000000000000005</v>
      </c>
    </row>
    <row r="25" spans="1:9" x14ac:dyDescent="0.25">
      <c r="A25" s="4">
        <v>530804</v>
      </c>
      <c r="B25" s="11" t="s">
        <v>27</v>
      </c>
      <c r="C25" s="30" t="s">
        <v>42</v>
      </c>
      <c r="D25" s="6" t="s">
        <v>30</v>
      </c>
      <c r="E25" s="6">
        <v>2</v>
      </c>
      <c r="F25" s="9">
        <v>0.25</v>
      </c>
      <c r="G25" s="14">
        <f t="shared" si="0"/>
        <v>0.5</v>
      </c>
      <c r="H25" s="14">
        <f t="shared" si="2"/>
        <v>0.06</v>
      </c>
      <c r="I25" s="10">
        <f t="shared" si="1"/>
        <v>0.56000000000000005</v>
      </c>
    </row>
    <row r="26" spans="1:9" x14ac:dyDescent="0.25">
      <c r="A26" s="4">
        <v>530804</v>
      </c>
      <c r="B26" s="11" t="s">
        <v>27</v>
      </c>
      <c r="C26" s="30" t="s">
        <v>29</v>
      </c>
      <c r="D26" s="6" t="s">
        <v>30</v>
      </c>
      <c r="E26" s="6">
        <v>1</v>
      </c>
      <c r="F26" s="9">
        <v>29.56</v>
      </c>
      <c r="G26" s="14">
        <f t="shared" si="0"/>
        <v>29.56</v>
      </c>
      <c r="H26" s="14">
        <f t="shared" si="2"/>
        <v>3.5471999999999997</v>
      </c>
      <c r="I26" s="10">
        <f t="shared" si="1"/>
        <v>33.107199999999999</v>
      </c>
    </row>
    <row r="27" spans="1:9" x14ac:dyDescent="0.25">
      <c r="A27" s="4">
        <v>530804</v>
      </c>
      <c r="B27" s="11" t="s">
        <v>27</v>
      </c>
      <c r="C27" s="30" t="s">
        <v>43</v>
      </c>
      <c r="D27" s="6" t="s">
        <v>30</v>
      </c>
      <c r="E27" s="6">
        <v>1</v>
      </c>
      <c r="F27" s="9">
        <v>8.5399999999999991</v>
      </c>
      <c r="G27" s="14">
        <f t="shared" si="0"/>
        <v>8.5399999999999991</v>
      </c>
      <c r="H27" s="14">
        <f t="shared" si="2"/>
        <v>1.0247999999999999</v>
      </c>
      <c r="I27" s="10">
        <f t="shared" si="1"/>
        <v>9.5647999999999982</v>
      </c>
    </row>
    <row r="28" spans="1:9" x14ac:dyDescent="0.25">
      <c r="A28" s="4">
        <v>530804</v>
      </c>
      <c r="B28" s="11" t="s">
        <v>27</v>
      </c>
      <c r="C28" s="30" t="s">
        <v>24</v>
      </c>
      <c r="D28" s="6" t="s">
        <v>30</v>
      </c>
      <c r="E28" s="6">
        <v>1</v>
      </c>
      <c r="F28" s="9">
        <v>15</v>
      </c>
      <c r="G28" s="14">
        <f t="shared" si="0"/>
        <v>15</v>
      </c>
      <c r="H28" s="14">
        <f t="shared" si="2"/>
        <v>1.7999999999999998</v>
      </c>
      <c r="I28" s="10">
        <f t="shared" si="1"/>
        <v>16.8</v>
      </c>
    </row>
    <row r="29" spans="1:9" ht="15.75" x14ac:dyDescent="0.25">
      <c r="A29" s="37" t="s">
        <v>12</v>
      </c>
      <c r="B29" s="38"/>
      <c r="C29" s="38"/>
      <c r="D29" s="38"/>
      <c r="E29" s="38"/>
      <c r="F29" s="38"/>
      <c r="G29" s="20">
        <f>SUM(G14:G28)</f>
        <v>85.65</v>
      </c>
      <c r="H29" s="20">
        <f>SUM(H14:H28)</f>
        <v>9.4379999999999988</v>
      </c>
      <c r="I29" s="18">
        <f>SUM(I14:I28)</f>
        <v>95.08799999999998</v>
      </c>
    </row>
    <row r="30" spans="1:9" ht="18" x14ac:dyDescent="0.25">
      <c r="A30" s="39" t="s">
        <v>17</v>
      </c>
      <c r="B30" s="40"/>
      <c r="C30" s="40"/>
      <c r="D30" s="40"/>
      <c r="E30" s="40"/>
      <c r="F30" s="40"/>
      <c r="G30" s="40"/>
      <c r="H30" s="40"/>
      <c r="I30" s="41"/>
    </row>
    <row r="31" spans="1:9" ht="15.75" x14ac:dyDescent="0.25">
      <c r="A31" s="28" t="s">
        <v>3</v>
      </c>
      <c r="B31" s="24" t="s">
        <v>26</v>
      </c>
      <c r="C31" s="31" t="s">
        <v>4</v>
      </c>
      <c r="D31" s="25" t="s">
        <v>5</v>
      </c>
      <c r="E31" s="25" t="s">
        <v>6</v>
      </c>
      <c r="F31" s="26" t="s">
        <v>7</v>
      </c>
      <c r="G31" s="27" t="s">
        <v>8</v>
      </c>
      <c r="H31" s="27" t="s">
        <v>9</v>
      </c>
      <c r="I31" s="29" t="s">
        <v>10</v>
      </c>
    </row>
    <row r="32" spans="1:9" ht="41.25" customHeight="1" x14ac:dyDescent="0.25">
      <c r="A32" s="4">
        <v>840104</v>
      </c>
      <c r="B32" s="11" t="s">
        <v>27</v>
      </c>
      <c r="C32" s="5" t="s">
        <v>44</v>
      </c>
      <c r="D32" s="6" t="s">
        <v>30</v>
      </c>
      <c r="E32" s="6">
        <v>1</v>
      </c>
      <c r="F32" s="9">
        <v>1126</v>
      </c>
      <c r="G32" s="14">
        <f>+E32*F32</f>
        <v>1126</v>
      </c>
      <c r="H32" s="14">
        <f>+G32*0.12</f>
        <v>135.12</v>
      </c>
      <c r="I32" s="10">
        <f>+G32+H32</f>
        <v>1261.1199999999999</v>
      </c>
    </row>
    <row r="33" spans="1:9" ht="15.75" x14ac:dyDescent="0.25">
      <c r="A33" s="7"/>
      <c r="B33" s="23"/>
      <c r="C33" s="38" t="s">
        <v>18</v>
      </c>
      <c r="D33" s="38"/>
      <c r="E33" s="38"/>
      <c r="F33" s="38"/>
      <c r="G33" s="20">
        <f>SUM(G32:G32)</f>
        <v>1126</v>
      </c>
      <c r="H33" s="20">
        <f>SUM(H32:H32)</f>
        <v>135.12</v>
      </c>
      <c r="I33" s="18">
        <f>SUM(I32:I32)</f>
        <v>1261.1199999999999</v>
      </c>
    </row>
    <row r="34" spans="1:9" ht="21" thickBot="1" x14ac:dyDescent="0.3">
      <c r="A34" s="42" t="s">
        <v>19</v>
      </c>
      <c r="B34" s="43"/>
      <c r="C34" s="43"/>
      <c r="D34" s="43"/>
      <c r="E34" s="43"/>
      <c r="F34" s="43"/>
      <c r="G34" s="34">
        <f>G33+G29+G11</f>
        <v>1243.6500000000001</v>
      </c>
      <c r="H34" s="35">
        <f>H33+H29+H11</f>
        <v>148.398</v>
      </c>
      <c r="I34" s="36">
        <f>I33+I29+I11</f>
        <v>1392.0479999999998</v>
      </c>
    </row>
  </sheetData>
  <mergeCells count="13">
    <mergeCell ref="A30:I30"/>
    <mergeCell ref="C33:F33"/>
    <mergeCell ref="A34:F34"/>
    <mergeCell ref="A1:I1"/>
    <mergeCell ref="B6:I6"/>
    <mergeCell ref="A8:I8"/>
    <mergeCell ref="A4:I4"/>
    <mergeCell ref="A5:I5"/>
    <mergeCell ref="A2:I2"/>
    <mergeCell ref="A3:I3"/>
    <mergeCell ref="A11:F11"/>
    <mergeCell ref="A12:I12"/>
    <mergeCell ref="A29:F29"/>
  </mergeCells>
  <printOptions horizontalCentered="1"/>
  <pageMargins left="0.59055118110236227" right="0.39370078740157483" top="0.59055118110236227" bottom="0.39370078740157483" header="0.31496062992125984" footer="0.31496062992125984"/>
  <pageSetup scale="80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 SEMILLA 4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Bertha Estrella</dc:creator>
  <cp:lastModifiedBy>MONICA ALEXANDRA PULUPA CASTRO</cp:lastModifiedBy>
  <cp:revision/>
  <cp:lastPrinted>2018-02-23T14:43:13Z</cp:lastPrinted>
  <dcterms:created xsi:type="dcterms:W3CDTF">2017-05-15T14:26:09Z</dcterms:created>
  <dcterms:modified xsi:type="dcterms:W3CDTF">2018-05-14T20:36:13Z</dcterms:modified>
</cp:coreProperties>
</file>