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D:\rjcagua\Documentos\DOCUMENTOS FCA - JC\PROYECTO SEMILLA UCE\PROYECTO SEMILLA JC\PROYECTO SEMILLA 2018\PRESUPUESTO REFORMADO A FEBRERO 2018\"/>
    </mc:Choice>
  </mc:AlternateContent>
  <bookViews>
    <workbookView xWindow="0" yWindow="0" windowWidth="20490" windowHeight="7650"/>
  </bookViews>
  <sheets>
    <sheet name="CS SEMILLA 4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0" i="1" l="1"/>
  <c r="F39" i="1" l="1"/>
  <c r="E39" i="1"/>
  <c r="G38" i="1"/>
  <c r="G37" i="1"/>
  <c r="H36" i="1"/>
  <c r="H39" i="1" s="1"/>
  <c r="G36" i="1"/>
  <c r="F33" i="1"/>
  <c r="E33" i="1"/>
  <c r="H32" i="1"/>
  <c r="I32" i="1" s="1"/>
  <c r="G32" i="1"/>
  <c r="G31" i="1"/>
  <c r="G30" i="1"/>
  <c r="G29" i="1"/>
  <c r="H29" i="1" s="1"/>
  <c r="I29" i="1" s="1"/>
  <c r="G28" i="1"/>
  <c r="G27" i="1"/>
  <c r="H27" i="1" s="1"/>
  <c r="G26" i="1"/>
  <c r="I26" i="1" s="1"/>
  <c r="F23" i="1"/>
  <c r="E23" i="1"/>
  <c r="G22" i="1"/>
  <c r="H22" i="1" s="1"/>
  <c r="I22" i="1" s="1"/>
  <c r="G21" i="1"/>
  <c r="G20" i="1"/>
  <c r="G19" i="1"/>
  <c r="G18" i="1"/>
  <c r="H18" i="1" s="1"/>
  <c r="E14" i="1"/>
  <c r="G14" i="1" s="1"/>
  <c r="H11" i="1"/>
  <c r="G11" i="1"/>
  <c r="G10" i="1"/>
  <c r="I10" i="1" s="1"/>
  <c r="I11" i="1" s="1"/>
  <c r="G15" i="1" l="1"/>
  <c r="G40" i="1" s="1"/>
  <c r="I14" i="1"/>
  <c r="I15" i="1" s="1"/>
  <c r="H14" i="1"/>
  <c r="H15" i="1" s="1"/>
  <c r="I19" i="1"/>
  <c r="I30" i="1"/>
  <c r="H33" i="1"/>
  <c r="I28" i="1"/>
  <c r="I20" i="1"/>
  <c r="I31" i="1"/>
  <c r="I27" i="1"/>
  <c r="I33" i="1" s="1"/>
  <c r="G39" i="1"/>
  <c r="H20" i="1"/>
  <c r="I36" i="1"/>
  <c r="H37" i="1"/>
  <c r="I37" i="1" s="1"/>
  <c r="H21" i="1"/>
  <c r="I21" i="1" s="1"/>
  <c r="G33" i="1"/>
  <c r="H30" i="1"/>
  <c r="H28" i="1"/>
  <c r="H31" i="1"/>
  <c r="G23" i="1"/>
  <c r="I18" i="1"/>
  <c r="H19" i="1"/>
  <c r="H23" i="1" s="1"/>
  <c r="H38" i="1"/>
  <c r="I38" i="1" s="1"/>
  <c r="H40" i="1" l="1"/>
  <c r="I23" i="1"/>
  <c r="I39" i="1"/>
</calcChain>
</file>

<file path=xl/sharedStrings.xml><?xml version="1.0" encoding="utf-8"?>
<sst xmlns="http://schemas.openxmlformats.org/spreadsheetml/2006/main" count="116" uniqueCount="49">
  <si>
    <t>UNIVERSIDAD CENTRAL DEL ECUADOR</t>
  </si>
  <si>
    <t>PROTOCOLO INVESTIGACIÓN SEMILLA</t>
  </si>
  <si>
    <t>530204 EDICION, REPRODUCCION, IMPRESIÓN, PUBLICACIONES, SUSCRIPCIONES, 
FOTOCOPIADO, TRADUCCION, EMPASTADO.</t>
  </si>
  <si>
    <t>N°</t>
  </si>
  <si>
    <t>Descripción</t>
  </si>
  <si>
    <t>U. Medida</t>
  </si>
  <si>
    <t>Cantidad</t>
  </si>
  <si>
    <t>Costo U.</t>
  </si>
  <si>
    <t>Sub total</t>
  </si>
  <si>
    <t>IVA</t>
  </si>
  <si>
    <t>V. total</t>
  </si>
  <si>
    <t>530204 TOTAL EDICION, REPRODUCCION, IMPRESIÓN,</t>
  </si>
  <si>
    <t>530801 TOTAL ALIMENTOS Y BEBIDAS</t>
  </si>
  <si>
    <t>530804 TOTAL MATERIAL DE OFICINA</t>
  </si>
  <si>
    <t>TOTAL PRESUESTO PROYECTO SEMILLA</t>
  </si>
  <si>
    <t>DIRECCION DE INVESTIGACIÓN  -  COMISIÓN DE INVESTIGACIÓN FORMATIVA</t>
  </si>
  <si>
    <t>PROYECTO:</t>
  </si>
  <si>
    <t>CÓDIGO:</t>
  </si>
  <si>
    <t>VICERRECTORADO DE INVESTIGACIÓN, DOCTORADOS E INNOVACIÓN</t>
  </si>
  <si>
    <t>530801 ALIMENTOS Y BEBIDAS (COMPENSACION PARA LOS SUJETOS DE ESTUDIO)</t>
  </si>
  <si>
    <t>530802 TOTAL VESTUARIO, LENCERIA Y PRENDAS DE PROTECCION</t>
  </si>
  <si>
    <t>840109 LIBROS Y COLECCIONES</t>
  </si>
  <si>
    <t>840109 TOTAL LIBROS Y COLECCIONES</t>
  </si>
  <si>
    <t>ESTUDIO DE LOS SISTEMAS DE COSTEO UTILIZADOS POR LAS PEQUENAS Y MEDIANAS EMPRESAS (PYMES) DEL SECTOR TEXTIL, EN LA CIUDAD DE QUITO, EN EL AÑO 2018.</t>
  </si>
  <si>
    <t>CAGUA HIDROVO ROQUE JUAN - CIENCIAS ADMINISTRATIVAS</t>
  </si>
  <si>
    <t>Impresión de encuestas, informes, actas dereunciones, etc.</t>
  </si>
  <si>
    <t>Und</t>
  </si>
  <si>
    <t xml:space="preserve">Almuerzos y bebidas </t>
  </si>
  <si>
    <t>und</t>
  </si>
  <si>
    <t>530802 VESTUARIO, LENCERIA Y PRENDAS DE PROTECCION</t>
  </si>
  <si>
    <r>
      <rPr>
        <sz val="14"/>
        <rFont val="Calibri"/>
        <family val="2"/>
        <scheme val="minor"/>
      </rPr>
      <t xml:space="preserve">15.- PRESUPUESTO  </t>
    </r>
    <r>
      <rPr>
        <sz val="11"/>
        <rFont val="Calibri"/>
        <family val="2"/>
        <scheme val="minor"/>
      </rPr>
      <t xml:space="preserve">
Utilice solo los códigos que su proyecto requiera. Añada filas según el número de ítems que requiera cada código.  Confirme que las sumas sean correctas . En caso de requerimientos especiales acuda a su coordinador de investigación</t>
    </r>
  </si>
  <si>
    <t>Código</t>
  </si>
  <si>
    <t>cif4-cs-fcad-8</t>
  </si>
  <si>
    <t>Chompa manga larga con logo de la UCE, con material impermeable y forro de algodón, color negro. Talla 38.</t>
  </si>
  <si>
    <t>Chompa manga larga con logo de la UCE, con material impermeable y forro de algodón, color negro. Talla 40.</t>
  </si>
  <si>
    <t>Camiseta cuello en V tipo polo, color blanco con logo de UCE, de algodón talla 38.</t>
  </si>
  <si>
    <t>Gorra con logo de la UCE, color negro, talla estándar, con tira ajustable.</t>
  </si>
  <si>
    <t>530804 MATERIAL DE OFICINA</t>
  </si>
  <si>
    <t>Libro de costos y presupuestos codigo de barra: 9789588675275; codigo: 6828574. EDITORIAL NOBUKO. Autor MACCHIA</t>
  </si>
  <si>
    <t>Libro de COSTOS PARA PYMES. codigo de barra: 9789586487177; codigo: 6875788. EDITORIAL: ECOE. Autor: Carlos Augusto Rincón Soto.</t>
  </si>
  <si>
    <t>Libro de proyectos: "Proyectos de Inversion: Formulación y Evaluación", Pearson; autor Nassir Sapag Chain. Gracoas.</t>
  </si>
  <si>
    <t>RESMA DE PAPEL BOND A4 DE 75 GR</t>
  </si>
  <si>
    <t>ESFEROGRAFICO AZUL PUNTA FINA</t>
  </si>
  <si>
    <t>ESFEROGRAFICO ROJO PUNTA FINA</t>
  </si>
  <si>
    <t>ESFEROGRAFICO NEGRO PUNTA FINA</t>
  </si>
  <si>
    <t>Camiseta cuello en V tipo polo, color blanco con logo de UCE, de algodón talla 34.</t>
  </si>
  <si>
    <t>TABLA PARA APUNTES (APOYAMANOS) PLÁSTICO</t>
  </si>
  <si>
    <t>TINTA CORRECTORA TIPO ESFERO</t>
  </si>
  <si>
    <t>CARPETAS PLASTICAS UN LADO TRANSPARENTE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</si>
</sst>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2" fillId="4" borderId="12" xfId="0" applyFont="1" applyFill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11" fillId="4" borderId="12" xfId="0" applyFont="1" applyFill="1" applyBorder="1" applyAlignment="1" applyProtection="1">
      <alignment horizontal="center" vertical="center"/>
      <protection locked="0"/>
    </xf>
    <xf numFmtId="0" fontId="11" fillId="4" borderId="13" xfId="0" applyFont="1" applyFill="1" applyBorder="1" applyAlignment="1" applyProtection="1">
      <alignment horizontal="center" vertical="center"/>
      <protection locked="0"/>
    </xf>
    <xf numFmtId="0" fontId="11" fillId="4" borderId="13" xfId="0" applyFont="1" applyFill="1" applyBorder="1" applyAlignment="1" applyProtection="1">
      <alignment horizontal="center" vertical="center" wrapText="1"/>
      <protection locked="0"/>
    </xf>
    <xf numFmtId="0" fontId="11" fillId="4" borderId="14" xfId="0" applyFont="1" applyFill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2" fontId="5" fillId="0" borderId="16" xfId="0" applyNumberFormat="1" applyFont="1" applyBorder="1" applyAlignment="1" applyProtection="1">
      <alignment horizontal="right" vertical="center" wrapText="1"/>
      <protection locked="0"/>
    </xf>
    <xf numFmtId="2" fontId="5" fillId="0" borderId="17" xfId="0" applyNumberFormat="1" applyFont="1" applyBorder="1" applyAlignment="1" applyProtection="1">
      <alignment horizontal="right" vertical="center" wrapText="1"/>
    </xf>
    <xf numFmtId="2" fontId="11" fillId="4" borderId="17" xfId="0" applyNumberFormat="1" applyFont="1" applyFill="1" applyBorder="1" applyAlignment="1" applyProtection="1">
      <alignment vertical="center"/>
    </xf>
    <xf numFmtId="2" fontId="11" fillId="4" borderId="17" xfId="0" applyNumberFormat="1" applyFont="1" applyFill="1" applyBorder="1" applyAlignment="1" applyProtection="1">
      <alignment horizontal="right" vertical="center"/>
    </xf>
    <xf numFmtId="0" fontId="5" fillId="0" borderId="16" xfId="0" applyFont="1" applyBorder="1" applyAlignment="1" applyProtection="1">
      <alignment horizontal="justify" vertical="center"/>
      <protection locked="0"/>
    </xf>
    <xf numFmtId="2" fontId="5" fillId="0" borderId="16" xfId="0" applyNumberFormat="1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justify" vertical="center" wrapText="1"/>
      <protection locked="0"/>
    </xf>
    <xf numFmtId="2" fontId="11" fillId="4" borderId="24" xfId="0" applyNumberFormat="1" applyFont="1" applyFill="1" applyBorder="1" applyAlignment="1" applyProtection="1">
      <alignment horizontal="right" vertical="center"/>
    </xf>
    <xf numFmtId="4" fontId="12" fillId="5" borderId="25" xfId="0" applyNumberFormat="1" applyFont="1" applyFill="1" applyBorder="1" applyAlignment="1">
      <alignment horizontal="right" vertical="center"/>
    </xf>
    <xf numFmtId="0" fontId="7" fillId="2" borderId="6" xfId="0" applyFont="1" applyFill="1" applyBorder="1" applyAlignment="1" applyProtection="1">
      <alignment horizontal="center" wrapText="1"/>
    </xf>
    <xf numFmtId="0" fontId="7" fillId="2" borderId="7" xfId="0" applyFont="1" applyFill="1" applyBorder="1" applyAlignment="1" applyProtection="1">
      <alignment horizontal="center" wrapText="1"/>
    </xf>
    <xf numFmtId="0" fontId="7" fillId="2" borderId="8" xfId="0" applyFont="1" applyFill="1" applyBorder="1" applyAlignment="1" applyProtection="1">
      <alignment horizontal="center" wrapText="1"/>
    </xf>
    <xf numFmtId="0" fontId="5" fillId="0" borderId="16" xfId="0" applyFont="1" applyBorder="1" applyAlignment="1" applyProtection="1">
      <alignment horizontal="right" vertical="center" wrapText="1"/>
      <protection locked="0"/>
    </xf>
    <xf numFmtId="0" fontId="11" fillId="4" borderId="18" xfId="0" applyFont="1" applyFill="1" applyBorder="1" applyAlignment="1" applyProtection="1">
      <alignment vertical="center"/>
      <protection locked="0"/>
    </xf>
    <xf numFmtId="0" fontId="11" fillId="4" borderId="19" xfId="0" applyFont="1" applyFill="1" applyBorder="1" applyAlignment="1" applyProtection="1">
      <alignment vertical="center"/>
      <protection locked="0"/>
    </xf>
    <xf numFmtId="0" fontId="11" fillId="4" borderId="20" xfId="0" applyFont="1" applyFill="1" applyBorder="1" applyAlignment="1" applyProtection="1">
      <alignment vertical="center"/>
      <protection locked="0"/>
    </xf>
    <xf numFmtId="0" fontId="11" fillId="4" borderId="21" xfId="0" applyFont="1" applyFill="1" applyBorder="1" applyAlignment="1" applyProtection="1">
      <alignment vertical="center"/>
      <protection locked="0"/>
    </xf>
    <xf numFmtId="0" fontId="11" fillId="4" borderId="22" xfId="0" applyFont="1" applyFill="1" applyBorder="1" applyAlignment="1" applyProtection="1">
      <alignment vertical="center"/>
      <protection locked="0"/>
    </xf>
    <xf numFmtId="0" fontId="11" fillId="4" borderId="26" xfId="0" applyFont="1" applyFill="1" applyBorder="1" applyAlignment="1" applyProtection="1">
      <alignment vertical="center"/>
      <protection locked="0"/>
    </xf>
    <xf numFmtId="0" fontId="6" fillId="2" borderId="4" xfId="0" applyFont="1" applyFill="1" applyBorder="1" applyAlignment="1" applyProtection="1">
      <alignment horizontal="center" wrapText="1"/>
    </xf>
    <xf numFmtId="0" fontId="6" fillId="2" borderId="0" xfId="0" applyFont="1" applyFill="1" applyBorder="1" applyAlignment="1" applyProtection="1">
      <alignment horizontal="center" wrapText="1"/>
    </xf>
    <xf numFmtId="0" fontId="6" fillId="2" borderId="5" xfId="0" applyFont="1" applyFill="1" applyBorder="1" applyAlignment="1" applyProtection="1">
      <alignment horizontal="center" wrapText="1"/>
    </xf>
    <xf numFmtId="0" fontId="7" fillId="2" borderId="6" xfId="0" applyFont="1" applyFill="1" applyBorder="1" applyAlignment="1" applyProtection="1">
      <alignment horizontal="center" wrapText="1"/>
    </xf>
    <xf numFmtId="0" fontId="7" fillId="2" borderId="7" xfId="0" applyFont="1" applyFill="1" applyBorder="1" applyAlignment="1" applyProtection="1">
      <alignment horizontal="center" wrapText="1"/>
    </xf>
    <xf numFmtId="0" fontId="7" fillId="2" borderId="8" xfId="0" applyFont="1" applyFill="1" applyBorder="1" applyAlignment="1" applyProtection="1">
      <alignment horizontal="center" wrapText="1"/>
    </xf>
    <xf numFmtId="0" fontId="12" fillId="5" borderId="9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wrapText="1"/>
    </xf>
    <xf numFmtId="0" fontId="6" fillId="2" borderId="2" xfId="0" applyFont="1" applyFill="1" applyBorder="1" applyAlignment="1" applyProtection="1">
      <alignment horizontal="center" wrapText="1"/>
    </xf>
    <xf numFmtId="0" fontId="6" fillId="2" borderId="3" xfId="0" applyFont="1" applyFill="1" applyBorder="1" applyAlignment="1" applyProtection="1">
      <alignment horizontal="center" wrapText="1"/>
    </xf>
    <xf numFmtId="0" fontId="7" fillId="2" borderId="10" xfId="0" applyFont="1" applyFill="1" applyBorder="1" applyAlignment="1" applyProtection="1">
      <alignment horizontal="justify" vertical="top" wrapText="1"/>
    </xf>
    <xf numFmtId="0" fontId="7" fillId="2" borderId="11" xfId="0" applyFont="1" applyFill="1" applyBorder="1" applyAlignment="1" applyProtection="1">
      <alignment horizontal="justify" vertical="top" wrapText="1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3" borderId="10" xfId="0" applyFont="1" applyFill="1" applyBorder="1" applyAlignment="1" applyProtection="1">
      <alignment horizontal="center" vertical="center" wrapText="1"/>
      <protection locked="0"/>
    </xf>
    <xf numFmtId="0" fontId="10" fillId="3" borderId="11" xfId="0" applyFont="1" applyFill="1" applyBorder="1" applyAlignment="1" applyProtection="1">
      <alignment horizontal="center" vertical="center" wrapText="1"/>
      <protection locked="0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0" fontId="10" fillId="3" borderId="11" xfId="0" applyFont="1" applyFill="1" applyBorder="1" applyAlignment="1" applyProtection="1">
      <alignment horizontal="center" vertical="center"/>
      <protection locked="0"/>
    </xf>
    <xf numFmtId="0" fontId="11" fillId="4" borderId="21" xfId="0" applyFont="1" applyFill="1" applyBorder="1" applyAlignment="1" applyProtection="1">
      <alignment horizontal="center" vertical="center"/>
      <protection locked="0"/>
    </xf>
    <xf numFmtId="0" fontId="11" fillId="4" borderId="22" xfId="0" applyFont="1" applyFill="1" applyBorder="1" applyAlignment="1" applyProtection="1">
      <alignment horizontal="center" vertical="center"/>
      <protection locked="0"/>
    </xf>
    <xf numFmtId="0" fontId="11" fillId="4" borderId="23" xfId="0" applyFont="1" applyFill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 applyProtection="1">
      <alignment horizontal="center" vertical="center"/>
      <protection locked="0"/>
    </xf>
  </cellXfs>
  <cellStyles count="6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Millares 2" xfId="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229596</xdr:colOff>
      <xdr:row>0</xdr:row>
      <xdr:rowOff>96058</xdr:rowOff>
    </xdr:from>
    <xdr:ext cx="739713" cy="845237"/>
    <xdr:pic>
      <xdr:nvPicPr>
        <xdr:cNvPr id="3" name="Imagen 2" descr="C:\Users\dtic-ftobar\Downloads\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96" y="39281908"/>
          <a:ext cx="739713" cy="84523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229596</xdr:colOff>
      <xdr:row>0</xdr:row>
      <xdr:rowOff>96058</xdr:rowOff>
    </xdr:from>
    <xdr:ext cx="739713" cy="845237"/>
    <xdr:pic>
      <xdr:nvPicPr>
        <xdr:cNvPr id="4" name="Imagen 3" descr="C:\Users\dtic-ftobar\Downloads\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96" y="39281908"/>
          <a:ext cx="739713" cy="84523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229596</xdr:colOff>
      <xdr:row>0</xdr:row>
      <xdr:rowOff>96058</xdr:rowOff>
    </xdr:from>
    <xdr:ext cx="739713" cy="845237"/>
    <xdr:pic>
      <xdr:nvPicPr>
        <xdr:cNvPr id="5" name="Imagen 4" descr="C:\Users\dtic-ftobar\Downloads\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96" y="40853533"/>
          <a:ext cx="739713" cy="84523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229596</xdr:colOff>
      <xdr:row>0</xdr:row>
      <xdr:rowOff>96058</xdr:rowOff>
    </xdr:from>
    <xdr:ext cx="739713" cy="845237"/>
    <xdr:pic>
      <xdr:nvPicPr>
        <xdr:cNvPr id="6" name="Imagen 5" descr="C:\Users\dtic-ftobar\Downloads\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96" y="40853533"/>
          <a:ext cx="739713" cy="84523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topLeftCell="A22" zoomScale="79" zoomScaleNormal="79" workbookViewId="0">
      <selection activeCell="I42" sqref="I42"/>
    </sheetView>
  </sheetViews>
  <sheetFormatPr baseColWidth="10" defaultColWidth="11.25" defaultRowHeight="15" x14ac:dyDescent="0.25"/>
  <cols>
    <col min="1" max="1" width="14.25" style="1" customWidth="1"/>
    <col min="2" max="2" width="14" style="1" customWidth="1"/>
    <col min="3" max="3" width="53.25" style="1" customWidth="1"/>
    <col min="4" max="4" width="14.625" style="1" customWidth="1"/>
    <col min="5" max="6" width="11.25" style="1"/>
    <col min="7" max="7" width="14" style="1" customWidth="1"/>
    <col min="8" max="8" width="13.375" style="1" customWidth="1"/>
    <col min="9" max="9" width="14.5" style="1" customWidth="1"/>
    <col min="10" max="16384" width="11.25" style="1"/>
  </cols>
  <sheetData>
    <row r="1" spans="1:9" ht="18.75" customHeight="1" x14ac:dyDescent="0.3">
      <c r="A1" s="38" t="s">
        <v>0</v>
      </c>
      <c r="B1" s="39"/>
      <c r="C1" s="39"/>
      <c r="D1" s="39"/>
      <c r="E1" s="39"/>
      <c r="F1" s="39"/>
      <c r="G1" s="39"/>
      <c r="H1" s="39"/>
      <c r="I1" s="40"/>
    </row>
    <row r="2" spans="1:9" customFormat="1" ht="18.75" customHeight="1" x14ac:dyDescent="0.3">
      <c r="A2" s="30" t="s">
        <v>18</v>
      </c>
      <c r="B2" s="31"/>
      <c r="C2" s="31"/>
      <c r="D2" s="31"/>
      <c r="E2" s="31"/>
      <c r="F2" s="31"/>
      <c r="G2" s="31"/>
      <c r="H2" s="31"/>
      <c r="I2" s="32"/>
    </row>
    <row r="3" spans="1:9" customFormat="1" ht="18.75" customHeight="1" x14ac:dyDescent="0.3">
      <c r="A3" s="30" t="s">
        <v>15</v>
      </c>
      <c r="B3" s="31"/>
      <c r="C3" s="31"/>
      <c r="D3" s="31"/>
      <c r="E3" s="31"/>
      <c r="F3" s="31"/>
      <c r="G3" s="31"/>
      <c r="H3" s="31"/>
      <c r="I3" s="32"/>
    </row>
    <row r="4" spans="1:9" customFormat="1" ht="18.75" customHeight="1" x14ac:dyDescent="0.3">
      <c r="A4" s="30" t="s">
        <v>1</v>
      </c>
      <c r="B4" s="31"/>
      <c r="C4" s="31"/>
      <c r="D4" s="31"/>
      <c r="E4" s="31"/>
      <c r="F4" s="31"/>
      <c r="G4" s="31"/>
      <c r="H4" s="31"/>
      <c r="I4" s="32"/>
    </row>
    <row r="5" spans="1:9" customFormat="1" ht="18.75" customHeight="1" thickBot="1" x14ac:dyDescent="0.3">
      <c r="A5" s="33" t="s">
        <v>30</v>
      </c>
      <c r="B5" s="34"/>
      <c r="C5" s="34"/>
      <c r="D5" s="34"/>
      <c r="E5" s="34"/>
      <c r="F5" s="34"/>
      <c r="G5" s="34"/>
      <c r="H5" s="34"/>
      <c r="I5" s="35"/>
    </row>
    <row r="6" spans="1:9" customFormat="1" ht="15.75" customHeight="1" thickBot="1" x14ac:dyDescent="0.3">
      <c r="A6" s="20" t="s">
        <v>16</v>
      </c>
      <c r="B6" s="21"/>
      <c r="C6" s="41" t="s">
        <v>23</v>
      </c>
      <c r="D6" s="41"/>
      <c r="E6" s="41"/>
      <c r="F6" s="41"/>
      <c r="G6" s="41"/>
      <c r="H6" s="41"/>
      <c r="I6" s="42"/>
    </row>
    <row r="7" spans="1:9" ht="15.75" customHeight="1" thickBot="1" x14ac:dyDescent="0.3">
      <c r="A7" s="20" t="s">
        <v>17</v>
      </c>
      <c r="B7" s="21"/>
      <c r="C7" s="21" t="s">
        <v>24</v>
      </c>
      <c r="D7" s="21"/>
      <c r="E7" s="21"/>
      <c r="F7" s="21"/>
      <c r="G7" s="21"/>
      <c r="H7" s="21"/>
      <c r="I7" s="22"/>
    </row>
    <row r="8" spans="1:9" ht="18.75" customHeight="1" thickBot="1" x14ac:dyDescent="0.3">
      <c r="A8" s="43" t="s">
        <v>2</v>
      </c>
      <c r="B8" s="44"/>
      <c r="C8" s="44"/>
      <c r="D8" s="44"/>
      <c r="E8" s="44"/>
      <c r="F8" s="44"/>
      <c r="G8" s="44"/>
      <c r="H8" s="44"/>
      <c r="I8" s="45"/>
    </row>
    <row r="9" spans="1:9" ht="18.75" customHeight="1" x14ac:dyDescent="0.25">
      <c r="A9" s="4" t="s">
        <v>3</v>
      </c>
      <c r="B9" s="2" t="s">
        <v>31</v>
      </c>
      <c r="C9" s="5" t="s">
        <v>4</v>
      </c>
      <c r="D9" s="6" t="s">
        <v>5</v>
      </c>
      <c r="E9" s="6" t="s">
        <v>6</v>
      </c>
      <c r="F9" s="6" t="s">
        <v>7</v>
      </c>
      <c r="G9" s="7" t="s">
        <v>8</v>
      </c>
      <c r="H9" s="7" t="s">
        <v>9</v>
      </c>
      <c r="I9" s="7" t="s">
        <v>10</v>
      </c>
    </row>
    <row r="10" spans="1:9" ht="30" x14ac:dyDescent="0.25">
      <c r="A10" s="8">
        <v>530204</v>
      </c>
      <c r="B10" s="8" t="s">
        <v>32</v>
      </c>
      <c r="C10" s="9" t="s">
        <v>25</v>
      </c>
      <c r="D10" s="10" t="s">
        <v>26</v>
      </c>
      <c r="E10" s="23">
        <v>3000</v>
      </c>
      <c r="F10" s="11">
        <v>0.1</v>
      </c>
      <c r="G10" s="12">
        <f>+E10*F10</f>
        <v>300</v>
      </c>
      <c r="H10" s="12"/>
      <c r="I10" s="12">
        <f>+G10+H10</f>
        <v>300</v>
      </c>
    </row>
    <row r="11" spans="1:9" ht="16.5" thickBot="1" x14ac:dyDescent="0.3">
      <c r="A11" s="24" t="s">
        <v>11</v>
      </c>
      <c r="B11" s="25"/>
      <c r="C11" s="25"/>
      <c r="D11" s="25"/>
      <c r="E11" s="25"/>
      <c r="F11" s="26"/>
      <c r="G11" s="13">
        <f>SUM(G10:G10)</f>
        <v>300</v>
      </c>
      <c r="H11" s="13">
        <f>SUM(H10:H10)</f>
        <v>0</v>
      </c>
      <c r="I11" s="13">
        <f>SUM(I10:I10)</f>
        <v>300</v>
      </c>
    </row>
    <row r="12" spans="1:9" ht="18.75" customHeight="1" thickBot="1" x14ac:dyDescent="0.3">
      <c r="A12" s="43" t="s">
        <v>19</v>
      </c>
      <c r="B12" s="46"/>
      <c r="C12" s="46"/>
      <c r="D12" s="46"/>
      <c r="E12" s="46"/>
      <c r="F12" s="46"/>
      <c r="G12" s="46"/>
      <c r="H12" s="46"/>
      <c r="I12" s="47"/>
    </row>
    <row r="13" spans="1:9" ht="18.75" customHeight="1" x14ac:dyDescent="0.25">
      <c r="A13" s="4" t="s">
        <v>3</v>
      </c>
      <c r="B13" s="2" t="s">
        <v>31</v>
      </c>
      <c r="C13" s="5" t="s">
        <v>4</v>
      </c>
      <c r="D13" s="6" t="s">
        <v>5</v>
      </c>
      <c r="E13" s="6" t="s">
        <v>6</v>
      </c>
      <c r="F13" s="6" t="s">
        <v>7</v>
      </c>
      <c r="G13" s="7" t="s">
        <v>8</v>
      </c>
      <c r="H13" s="7" t="s">
        <v>9</v>
      </c>
      <c r="I13" s="7" t="s">
        <v>10</v>
      </c>
    </row>
    <row r="14" spans="1:9" x14ac:dyDescent="0.25">
      <c r="A14" s="8">
        <v>530801</v>
      </c>
      <c r="B14" s="8" t="s">
        <v>32</v>
      </c>
      <c r="C14" s="3" t="s">
        <v>27</v>
      </c>
      <c r="D14" s="10" t="s">
        <v>28</v>
      </c>
      <c r="E14" s="10">
        <f>5*30</f>
        <v>150</v>
      </c>
      <c r="F14" s="11">
        <v>2</v>
      </c>
      <c r="G14" s="12">
        <f>+E14*F14</f>
        <v>300</v>
      </c>
      <c r="H14" s="12">
        <f>+G14*0.12</f>
        <v>36</v>
      </c>
      <c r="I14" s="12">
        <f>+G14+H14</f>
        <v>336</v>
      </c>
    </row>
    <row r="15" spans="1:9" ht="16.5" thickBot="1" x14ac:dyDescent="0.3">
      <c r="A15" s="48" t="s">
        <v>12</v>
      </c>
      <c r="B15" s="49"/>
      <c r="C15" s="49"/>
      <c r="D15" s="49"/>
      <c r="E15" s="49"/>
      <c r="F15" s="50"/>
      <c r="G15" s="14">
        <f>SUM(G14:G14)</f>
        <v>300</v>
      </c>
      <c r="H15" s="14">
        <f>SUM(H14:H14)</f>
        <v>36</v>
      </c>
      <c r="I15" s="14">
        <f>SUM(I14:I14)</f>
        <v>336</v>
      </c>
    </row>
    <row r="16" spans="1:9" ht="18.75" thickBot="1" x14ac:dyDescent="0.3">
      <c r="A16" s="51" t="s">
        <v>29</v>
      </c>
      <c r="B16" s="46"/>
      <c r="C16" s="46"/>
      <c r="D16" s="46"/>
      <c r="E16" s="46"/>
      <c r="F16" s="46"/>
      <c r="G16" s="46"/>
      <c r="H16" s="46"/>
      <c r="I16" s="47"/>
    </row>
    <row r="17" spans="1:9" ht="15.75" x14ac:dyDescent="0.25">
      <c r="A17" s="4" t="s">
        <v>3</v>
      </c>
      <c r="B17" s="2" t="s">
        <v>31</v>
      </c>
      <c r="C17" s="5" t="s">
        <v>4</v>
      </c>
      <c r="D17" s="6" t="s">
        <v>5</v>
      </c>
      <c r="E17" s="6" t="s">
        <v>6</v>
      </c>
      <c r="F17" s="6" t="s">
        <v>7</v>
      </c>
      <c r="G17" s="7" t="s">
        <v>8</v>
      </c>
      <c r="H17" s="7" t="s">
        <v>9</v>
      </c>
      <c r="I17" s="7" t="s">
        <v>10</v>
      </c>
    </row>
    <row r="18" spans="1:9" ht="30" x14ac:dyDescent="0.25">
      <c r="A18" s="8">
        <v>530802</v>
      </c>
      <c r="B18" s="8" t="s">
        <v>32</v>
      </c>
      <c r="C18" s="15" t="s">
        <v>33</v>
      </c>
      <c r="D18" s="10" t="s">
        <v>28</v>
      </c>
      <c r="E18" s="10">
        <v>3</v>
      </c>
      <c r="F18" s="11">
        <v>60</v>
      </c>
      <c r="G18" s="12">
        <f>+E18*F18</f>
        <v>180</v>
      </c>
      <c r="H18" s="12">
        <f>+G18*0.12</f>
        <v>21.599999999999998</v>
      </c>
      <c r="I18" s="12">
        <f>+G18+H18</f>
        <v>201.6</v>
      </c>
    </row>
    <row r="19" spans="1:9" ht="30" x14ac:dyDescent="0.25">
      <c r="A19" s="8">
        <v>530802</v>
      </c>
      <c r="B19" s="8" t="s">
        <v>32</v>
      </c>
      <c r="C19" s="15" t="s">
        <v>34</v>
      </c>
      <c r="D19" s="10" t="s">
        <v>28</v>
      </c>
      <c r="E19" s="10">
        <v>2</v>
      </c>
      <c r="F19" s="11">
        <v>60</v>
      </c>
      <c r="G19" s="12">
        <f>+E19*F19</f>
        <v>120</v>
      </c>
      <c r="H19" s="12">
        <f>+G19*0.12</f>
        <v>14.399999999999999</v>
      </c>
      <c r="I19" s="12">
        <f>+G19+H19</f>
        <v>134.4</v>
      </c>
    </row>
    <row r="20" spans="1:9" ht="30" x14ac:dyDescent="0.25">
      <c r="A20" s="8">
        <v>530802</v>
      </c>
      <c r="B20" s="8" t="s">
        <v>32</v>
      </c>
      <c r="C20" s="15" t="s">
        <v>35</v>
      </c>
      <c r="D20" s="10" t="s">
        <v>28</v>
      </c>
      <c r="E20" s="10">
        <v>3</v>
      </c>
      <c r="F20" s="11">
        <v>30</v>
      </c>
      <c r="G20" s="12">
        <f>+E20*F20</f>
        <v>90</v>
      </c>
      <c r="H20" s="12">
        <f>+G20*0.12</f>
        <v>10.799999999999999</v>
      </c>
      <c r="I20" s="12">
        <f>+G20+H20</f>
        <v>100.8</v>
      </c>
    </row>
    <row r="21" spans="1:9" ht="30" x14ac:dyDescent="0.25">
      <c r="A21" s="8">
        <v>530802</v>
      </c>
      <c r="B21" s="8" t="s">
        <v>32</v>
      </c>
      <c r="C21" s="15" t="s">
        <v>45</v>
      </c>
      <c r="D21" s="10" t="s">
        <v>28</v>
      </c>
      <c r="E21" s="10">
        <v>2</v>
      </c>
      <c r="F21" s="11">
        <v>30</v>
      </c>
      <c r="G21" s="12">
        <f>+E21*F21</f>
        <v>60</v>
      </c>
      <c r="H21" s="12">
        <f>+G21*0.12</f>
        <v>7.1999999999999993</v>
      </c>
      <c r="I21" s="12">
        <f>+G21+H21</f>
        <v>67.2</v>
      </c>
    </row>
    <row r="22" spans="1:9" ht="30" x14ac:dyDescent="0.25">
      <c r="A22" s="8">
        <v>530802</v>
      </c>
      <c r="B22" s="8" t="s">
        <v>32</v>
      </c>
      <c r="C22" s="15" t="s">
        <v>36</v>
      </c>
      <c r="D22" s="10" t="s">
        <v>28</v>
      </c>
      <c r="E22" s="10">
        <v>5</v>
      </c>
      <c r="F22" s="11">
        <v>25</v>
      </c>
      <c r="G22" s="12">
        <f>+E22*F22</f>
        <v>125</v>
      </c>
      <c r="H22" s="12">
        <f>+G22*0.12</f>
        <v>15</v>
      </c>
      <c r="I22" s="12">
        <f>+G22+H22</f>
        <v>140</v>
      </c>
    </row>
    <row r="23" spans="1:9" ht="16.5" thickBot="1" x14ac:dyDescent="0.3">
      <c r="A23" s="27" t="s">
        <v>20</v>
      </c>
      <c r="B23" s="28"/>
      <c r="C23" s="28"/>
      <c r="D23" s="28"/>
      <c r="E23" s="28">
        <f>SUM(E18:E22)</f>
        <v>15</v>
      </c>
      <c r="F23" s="28">
        <f>SUM(F18:F22)</f>
        <v>205</v>
      </c>
      <c r="G23" s="14">
        <f>SUM(G18:G22)</f>
        <v>575</v>
      </c>
      <c r="H23" s="14">
        <f>SUM(H18:H22)</f>
        <v>69</v>
      </c>
      <c r="I23" s="14">
        <f>SUM(I18:I22)</f>
        <v>644</v>
      </c>
    </row>
    <row r="24" spans="1:9" ht="18.75" thickBot="1" x14ac:dyDescent="0.3">
      <c r="A24" s="51" t="s">
        <v>37</v>
      </c>
      <c r="B24" s="46"/>
      <c r="C24" s="46"/>
      <c r="D24" s="46"/>
      <c r="E24" s="46"/>
      <c r="F24" s="46"/>
      <c r="G24" s="46"/>
      <c r="H24" s="46"/>
      <c r="I24" s="47"/>
    </row>
    <row r="25" spans="1:9" ht="15.75" x14ac:dyDescent="0.25">
      <c r="A25" s="4" t="s">
        <v>3</v>
      </c>
      <c r="B25" s="2" t="s">
        <v>31</v>
      </c>
      <c r="C25" s="5" t="s">
        <v>4</v>
      </c>
      <c r="D25" s="6" t="s">
        <v>5</v>
      </c>
      <c r="E25" s="6" t="s">
        <v>6</v>
      </c>
      <c r="F25" s="6" t="s">
        <v>7</v>
      </c>
      <c r="G25" s="7" t="s">
        <v>8</v>
      </c>
      <c r="H25" s="7" t="s">
        <v>9</v>
      </c>
      <c r="I25" s="7" t="s">
        <v>10</v>
      </c>
    </row>
    <row r="26" spans="1:9" x14ac:dyDescent="0.25">
      <c r="A26" s="8">
        <v>530804</v>
      </c>
      <c r="B26" s="8" t="s">
        <v>32</v>
      </c>
      <c r="C26" s="3" t="s">
        <v>41</v>
      </c>
      <c r="D26" s="10" t="s">
        <v>28</v>
      </c>
      <c r="E26" s="10">
        <v>6</v>
      </c>
      <c r="F26" s="11">
        <v>3.5</v>
      </c>
      <c r="G26" s="12">
        <f t="shared" ref="G26:G32" si="0">+E26*F26</f>
        <v>21</v>
      </c>
      <c r="H26" s="12"/>
      <c r="I26" s="12">
        <f t="shared" ref="I26:I32" si="1">+G26+H26</f>
        <v>21</v>
      </c>
    </row>
    <row r="27" spans="1:9" x14ac:dyDescent="0.25">
      <c r="A27" s="8">
        <v>530804</v>
      </c>
      <c r="B27" s="8" t="s">
        <v>32</v>
      </c>
      <c r="C27" s="3" t="s">
        <v>46</v>
      </c>
      <c r="D27" s="10" t="s">
        <v>28</v>
      </c>
      <c r="E27" s="10">
        <v>5</v>
      </c>
      <c r="F27" s="11">
        <v>1.82</v>
      </c>
      <c r="G27" s="12">
        <f t="shared" si="0"/>
        <v>9.1</v>
      </c>
      <c r="H27" s="12">
        <f t="shared" ref="H27:H32" si="2">+G27*0.12</f>
        <v>1.0919999999999999</v>
      </c>
      <c r="I27" s="12">
        <f t="shared" si="1"/>
        <v>10.192</v>
      </c>
    </row>
    <row r="28" spans="1:9" x14ac:dyDescent="0.25">
      <c r="A28" s="8">
        <v>530804</v>
      </c>
      <c r="B28" s="8" t="s">
        <v>32</v>
      </c>
      <c r="C28" s="3" t="s">
        <v>42</v>
      </c>
      <c r="D28" s="10" t="s">
        <v>28</v>
      </c>
      <c r="E28" s="10">
        <v>12</v>
      </c>
      <c r="F28" s="11">
        <v>0.27</v>
      </c>
      <c r="G28" s="12">
        <f t="shared" si="0"/>
        <v>3.24</v>
      </c>
      <c r="H28" s="12">
        <f t="shared" si="2"/>
        <v>0.38880000000000003</v>
      </c>
      <c r="I28" s="12">
        <f t="shared" si="1"/>
        <v>3.6288</v>
      </c>
    </row>
    <row r="29" spans="1:9" x14ac:dyDescent="0.25">
      <c r="A29" s="8">
        <v>530804</v>
      </c>
      <c r="B29" s="8" t="s">
        <v>32</v>
      </c>
      <c r="C29" s="3" t="s">
        <v>43</v>
      </c>
      <c r="D29" s="10" t="s">
        <v>28</v>
      </c>
      <c r="E29" s="10">
        <v>12</v>
      </c>
      <c r="F29" s="11">
        <v>0.27</v>
      </c>
      <c r="G29" s="12">
        <f t="shared" si="0"/>
        <v>3.24</v>
      </c>
      <c r="H29" s="12">
        <f t="shared" si="2"/>
        <v>0.38880000000000003</v>
      </c>
      <c r="I29" s="12">
        <f t="shared" si="1"/>
        <v>3.6288</v>
      </c>
    </row>
    <row r="30" spans="1:9" x14ac:dyDescent="0.25">
      <c r="A30" s="8">
        <v>530804</v>
      </c>
      <c r="B30" s="8" t="s">
        <v>32</v>
      </c>
      <c r="C30" s="3" t="s">
        <v>44</v>
      </c>
      <c r="D30" s="10" t="s">
        <v>28</v>
      </c>
      <c r="E30" s="10">
        <v>12</v>
      </c>
      <c r="F30" s="11">
        <v>0.27</v>
      </c>
      <c r="G30" s="12">
        <f t="shared" si="0"/>
        <v>3.24</v>
      </c>
      <c r="H30" s="12">
        <f t="shared" si="2"/>
        <v>0.38880000000000003</v>
      </c>
      <c r="I30" s="12">
        <f t="shared" si="1"/>
        <v>3.6288</v>
      </c>
    </row>
    <row r="31" spans="1:9" x14ac:dyDescent="0.25">
      <c r="A31" s="8">
        <v>530804</v>
      </c>
      <c r="B31" s="8" t="s">
        <v>32</v>
      </c>
      <c r="C31" s="3" t="s">
        <v>47</v>
      </c>
      <c r="D31" s="10" t="s">
        <v>28</v>
      </c>
      <c r="E31" s="10">
        <v>5</v>
      </c>
      <c r="F31" s="11">
        <v>0.99</v>
      </c>
      <c r="G31" s="12">
        <f t="shared" si="0"/>
        <v>4.95</v>
      </c>
      <c r="H31" s="12">
        <f t="shared" si="2"/>
        <v>0.59399999999999997</v>
      </c>
      <c r="I31" s="12">
        <f t="shared" si="1"/>
        <v>5.5440000000000005</v>
      </c>
    </row>
    <row r="32" spans="1:9" x14ac:dyDescent="0.25">
      <c r="A32" s="8">
        <v>530804</v>
      </c>
      <c r="B32" s="8" t="s">
        <v>32</v>
      </c>
      <c r="C32" s="3" t="s">
        <v>48</v>
      </c>
      <c r="D32" s="10" t="s">
        <v>28</v>
      </c>
      <c r="E32" s="10">
        <v>12</v>
      </c>
      <c r="F32" s="11">
        <v>0.55000000000000004</v>
      </c>
      <c r="G32" s="12">
        <f t="shared" si="0"/>
        <v>6.6000000000000005</v>
      </c>
      <c r="H32" s="12">
        <f t="shared" si="2"/>
        <v>0.79200000000000004</v>
      </c>
      <c r="I32" s="12">
        <f t="shared" si="1"/>
        <v>7.3920000000000003</v>
      </c>
    </row>
    <row r="33" spans="1:9" ht="16.5" thickBot="1" x14ac:dyDescent="0.3">
      <c r="A33" s="27" t="s">
        <v>13</v>
      </c>
      <c r="B33" s="28"/>
      <c r="C33" s="28"/>
      <c r="D33" s="28"/>
      <c r="E33" s="28">
        <f>SUM(E26:E32)</f>
        <v>64</v>
      </c>
      <c r="F33" s="28">
        <f>SUM(F26:F32)</f>
        <v>7.669999999999999</v>
      </c>
      <c r="G33" s="14">
        <f>SUM(G26:G32)</f>
        <v>51.370000000000012</v>
      </c>
      <c r="H33" s="14">
        <f>SUM(H26:H32)</f>
        <v>3.6444000000000001</v>
      </c>
      <c r="I33" s="14">
        <f>SUM(I26:I32)</f>
        <v>55.014400000000002</v>
      </c>
    </row>
    <row r="34" spans="1:9" ht="18.75" thickBot="1" x14ac:dyDescent="0.3">
      <c r="A34" s="51" t="s">
        <v>21</v>
      </c>
      <c r="B34" s="46"/>
      <c r="C34" s="46"/>
      <c r="D34" s="46"/>
      <c r="E34" s="46"/>
      <c r="F34" s="46"/>
      <c r="G34" s="46"/>
      <c r="H34" s="46"/>
      <c r="I34" s="47"/>
    </row>
    <row r="35" spans="1:9" ht="15.75" x14ac:dyDescent="0.25">
      <c r="A35" s="4" t="s">
        <v>3</v>
      </c>
      <c r="B35" s="2" t="s">
        <v>31</v>
      </c>
      <c r="C35" s="5" t="s">
        <v>4</v>
      </c>
      <c r="D35" s="6" t="s">
        <v>5</v>
      </c>
      <c r="E35" s="6" t="s">
        <v>6</v>
      </c>
      <c r="F35" s="6" t="s">
        <v>7</v>
      </c>
      <c r="G35" s="7" t="s">
        <v>8</v>
      </c>
      <c r="H35" s="7" t="s">
        <v>9</v>
      </c>
      <c r="I35" s="7" t="s">
        <v>10</v>
      </c>
    </row>
    <row r="36" spans="1:9" ht="45" x14ac:dyDescent="0.25">
      <c r="A36" s="8">
        <v>840109</v>
      </c>
      <c r="B36" s="8" t="s">
        <v>32</v>
      </c>
      <c r="C36" s="15" t="s">
        <v>38</v>
      </c>
      <c r="D36" s="10" t="s">
        <v>28</v>
      </c>
      <c r="E36" s="10">
        <v>1</v>
      </c>
      <c r="F36" s="16">
        <v>35</v>
      </c>
      <c r="G36" s="12">
        <f>+E36*F36</f>
        <v>35</v>
      </c>
      <c r="H36" s="12">
        <f>+G36*0</f>
        <v>0</v>
      </c>
      <c r="I36" s="12">
        <f>+G36+H36</f>
        <v>35</v>
      </c>
    </row>
    <row r="37" spans="1:9" ht="45" x14ac:dyDescent="0.25">
      <c r="A37" s="8">
        <v>840109</v>
      </c>
      <c r="B37" s="8" t="s">
        <v>32</v>
      </c>
      <c r="C37" s="15" t="s">
        <v>39</v>
      </c>
      <c r="D37" s="10" t="s">
        <v>28</v>
      </c>
      <c r="E37" s="10">
        <v>1</v>
      </c>
      <c r="F37" s="16">
        <v>45</v>
      </c>
      <c r="G37" s="12">
        <f>+E37*F37</f>
        <v>45</v>
      </c>
      <c r="H37" s="12">
        <f>+G37*0</f>
        <v>0</v>
      </c>
      <c r="I37" s="12">
        <f>+G37+H37</f>
        <v>45</v>
      </c>
    </row>
    <row r="38" spans="1:9" ht="30" x14ac:dyDescent="0.25">
      <c r="A38" s="8">
        <v>840109</v>
      </c>
      <c r="B38" s="8" t="s">
        <v>32</v>
      </c>
      <c r="C38" s="17" t="s">
        <v>40</v>
      </c>
      <c r="D38" s="10" t="s">
        <v>28</v>
      </c>
      <c r="E38" s="10">
        <v>1</v>
      </c>
      <c r="F38" s="16">
        <v>55</v>
      </c>
      <c r="G38" s="12">
        <f>+E38*F38</f>
        <v>55</v>
      </c>
      <c r="H38" s="12">
        <f>+G38*0</f>
        <v>0</v>
      </c>
      <c r="I38" s="12">
        <f>+G38+H38</f>
        <v>55</v>
      </c>
    </row>
    <row r="39" spans="1:9" ht="16.5" thickBot="1" x14ac:dyDescent="0.3">
      <c r="A39" s="27" t="s">
        <v>22</v>
      </c>
      <c r="B39" s="28"/>
      <c r="C39" s="28"/>
      <c r="D39" s="28"/>
      <c r="E39" s="28">
        <f>SUM(E36:E38)</f>
        <v>3</v>
      </c>
      <c r="F39" s="28">
        <f>SUM(F36:F38)</f>
        <v>135</v>
      </c>
      <c r="G39" s="28">
        <f>SUM(G36:G38)</f>
        <v>135</v>
      </c>
      <c r="H39" s="18">
        <f>SUM(H36:H36)</f>
        <v>0</v>
      </c>
      <c r="I39" s="29">
        <f>SUM(I36:I38)</f>
        <v>135</v>
      </c>
    </row>
    <row r="40" spans="1:9" ht="21" thickBot="1" x14ac:dyDescent="0.3">
      <c r="A40" s="36" t="s">
        <v>14</v>
      </c>
      <c r="B40" s="37"/>
      <c r="C40" s="37"/>
      <c r="D40" s="37"/>
      <c r="E40" s="37"/>
      <c r="F40" s="37"/>
      <c r="G40" s="19">
        <f>G11+G15+G23+G33+G39</f>
        <v>1361.3700000000001</v>
      </c>
      <c r="H40" s="19">
        <f>H11+H15+H23+H33+H39</f>
        <v>108.6444</v>
      </c>
      <c r="I40" s="19">
        <f>I11+I15+I23+I33+I39</f>
        <v>1470.0144</v>
      </c>
    </row>
  </sheetData>
  <mergeCells count="13">
    <mergeCell ref="A4:I4"/>
    <mergeCell ref="A5:I5"/>
    <mergeCell ref="A40:F40"/>
    <mergeCell ref="A1:I1"/>
    <mergeCell ref="C6:I6"/>
    <mergeCell ref="A8:I8"/>
    <mergeCell ref="A12:I12"/>
    <mergeCell ref="A15:F15"/>
    <mergeCell ref="A16:I16"/>
    <mergeCell ref="A24:I24"/>
    <mergeCell ref="A34:I34"/>
    <mergeCell ref="A2:I2"/>
    <mergeCell ref="A3:I3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CS SEMILLA 4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Bertha Estrella</dc:creator>
  <cp:lastModifiedBy>ROQUE JUAN CAGUA HIDROVO</cp:lastModifiedBy>
  <cp:revision/>
  <cp:lastPrinted>2018-02-21T21:14:51Z</cp:lastPrinted>
  <dcterms:created xsi:type="dcterms:W3CDTF">2017-05-15T14:26:09Z</dcterms:created>
  <dcterms:modified xsi:type="dcterms:W3CDTF">2018-05-29T16:11:08Z</dcterms:modified>
</cp:coreProperties>
</file>