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cdecheverriar\Documents\CRER2018\PROYECTO SEMILLA 2018\documentos para ingresar a plataforma mayo 2018\"/>
    </mc:Choice>
  </mc:AlternateContent>
  <bookViews>
    <workbookView xWindow="0" yWindow="0" windowWidth="17970" windowHeight="6135"/>
  </bookViews>
  <sheets>
    <sheet name="CS SEMILLA 4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0" i="1" l="1"/>
  <c r="E40" i="1"/>
  <c r="I39" i="1"/>
  <c r="H39" i="1"/>
  <c r="G39" i="1"/>
  <c r="G38" i="1"/>
  <c r="G37" i="1"/>
  <c r="H37" i="1" s="1"/>
  <c r="G36" i="1"/>
  <c r="G35" i="1"/>
  <c r="H34" i="1"/>
  <c r="G34" i="1"/>
  <c r="I34" i="1" s="1"/>
  <c r="G33" i="1"/>
  <c r="H33" i="1" s="1"/>
  <c r="I33" i="1" s="1"/>
  <c r="G32" i="1"/>
  <c r="I31" i="1"/>
  <c r="H31" i="1"/>
  <c r="G31" i="1"/>
  <c r="G30" i="1"/>
  <c r="G29" i="1"/>
  <c r="H29" i="1" s="1"/>
  <c r="I28" i="1"/>
  <c r="H28" i="1"/>
  <c r="G28" i="1"/>
  <c r="G27" i="1"/>
  <c r="H26" i="1"/>
  <c r="G26" i="1"/>
  <c r="G25" i="1"/>
  <c r="H25" i="1" s="1"/>
  <c r="G24" i="1"/>
  <c r="G20" i="1"/>
  <c r="H20" i="1" s="1"/>
  <c r="F17" i="1"/>
  <c r="E17" i="1"/>
  <c r="G16" i="1"/>
  <c r="H16" i="1" s="1"/>
  <c r="I16" i="1" s="1"/>
  <c r="G15" i="1"/>
  <c r="I15" i="1" s="1"/>
  <c r="G14" i="1"/>
  <c r="H14" i="1" s="1"/>
  <c r="G13" i="1"/>
  <c r="H13" i="1" s="1"/>
  <c r="G12" i="1"/>
  <c r="I12" i="1" s="1"/>
  <c r="G11" i="1"/>
  <c r="I10" i="1"/>
  <c r="G10" i="1"/>
  <c r="I26" i="1" l="1"/>
  <c r="H36" i="1"/>
  <c r="I36" i="1" s="1"/>
  <c r="G40" i="1"/>
  <c r="G21" i="1"/>
  <c r="G17" i="1"/>
  <c r="I25" i="1"/>
  <c r="I13" i="1"/>
  <c r="H17" i="1"/>
  <c r="I20" i="1"/>
  <c r="I21" i="1" s="1"/>
  <c r="H21" i="1"/>
  <c r="I14" i="1"/>
  <c r="I29" i="1"/>
  <c r="H32" i="1"/>
  <c r="I32" i="1" s="1"/>
  <c r="I37" i="1"/>
  <c r="I24" i="1"/>
  <c r="H27" i="1"/>
  <c r="I27" i="1" s="1"/>
  <c r="H35" i="1"/>
  <c r="I35" i="1" s="1"/>
  <c r="H30" i="1"/>
  <c r="I30" i="1" s="1"/>
  <c r="H38" i="1"/>
  <c r="I38" i="1" s="1"/>
  <c r="I11" i="1"/>
  <c r="G41" i="1" l="1"/>
  <c r="I17" i="1"/>
  <c r="H40" i="1"/>
  <c r="H41" i="1" s="1"/>
  <c r="I40" i="1"/>
  <c r="I41" i="1" l="1"/>
  <c r="I45" i="1"/>
  <c r="K17" i="1"/>
</calcChain>
</file>

<file path=xl/sharedStrings.xml><?xml version="1.0" encoding="utf-8"?>
<sst xmlns="http://schemas.openxmlformats.org/spreadsheetml/2006/main" count="114" uniqueCount="52">
  <si>
    <t>UNIVERSIDAD CENTRAL DEL ECUADOR</t>
  </si>
  <si>
    <t>PROTOCOLO INVESTIGACIÓN SEMILLA</t>
  </si>
  <si>
    <t>530204 EDICION, REPRODUCCION, IMPRESIÓN, PUBLICACIONES, SUSCRIPCIONES, 
FOTOCOPIADO, TRADUCCION, EMPASTADO.</t>
  </si>
  <si>
    <t>N°</t>
  </si>
  <si>
    <t>Descripción</t>
  </si>
  <si>
    <t>U. Medida</t>
  </si>
  <si>
    <t>Cantidad</t>
  </si>
  <si>
    <t>Costo U.</t>
  </si>
  <si>
    <t>Sub total</t>
  </si>
  <si>
    <t>IVA</t>
  </si>
  <si>
    <t>V. total</t>
  </si>
  <si>
    <t>530204 TOTAL EDICION, REPRODUCCION, IMPRESIÓN,</t>
  </si>
  <si>
    <t>530804 TOTAL MATERIAL DE OFICINA</t>
  </si>
  <si>
    <t>TOTAL PRESUESTO PROYECTO SEMILLA</t>
  </si>
  <si>
    <t>DIRECCION DE INVESTIGACIÓN  -  COMISIÓN DE INVESTIGACIÓN FORMATIVA</t>
  </si>
  <si>
    <t>CÓDIGO:</t>
  </si>
  <si>
    <t>VICERRECTORADO DE INVESTIGACIÓN, DOCTORADOS E INNOVACIÓN</t>
  </si>
  <si>
    <t>530802 TOTAL VESTUARIO, LENCERIA Y PRENDAS DE PROTECCION</t>
  </si>
  <si>
    <t>unidades</t>
  </si>
  <si>
    <t>Impresión de encuestas</t>
  </si>
  <si>
    <t>PROYECTO: IMPACTO DE LA NORMATIVA DE SEGUROS DE MEDICINA PREPAGADA EN LAS EMPRESAS PROVEEDORAS DE MEDICINA PREPAGADA Y USUARIOS DEL SERVICIO EN LA CIUDAD DE QUITO</t>
  </si>
  <si>
    <t>CARMITA ECHEVERRÍA</t>
  </si>
  <si>
    <t>Impresión de entrevistas</t>
  </si>
  <si>
    <t>Impresión de informes</t>
  </si>
  <si>
    <t>Empastado de informes</t>
  </si>
  <si>
    <t>Publicaciones de resultados trípticos</t>
  </si>
  <si>
    <t>Fotocopiado de informes</t>
  </si>
  <si>
    <t>Materiales  de promoción de la casa abierta (trípticos y volantes)</t>
  </si>
  <si>
    <t>Refrigerios evento  Casa abierta y publicación de resultados del proyecto. Refriegrios 200 personas participicpantes: empresas a seguradoras, grupo de usuarios del seguro</t>
  </si>
  <si>
    <t>personas</t>
  </si>
  <si>
    <t>CD regrabables</t>
  </si>
  <si>
    <r>
      <rPr>
        <sz val="14"/>
        <color theme="1"/>
        <rFont val="Calibri"/>
        <family val="2"/>
        <scheme val="minor"/>
      </rPr>
      <t xml:space="preserve">15.- PRESUPUESTO  </t>
    </r>
    <r>
      <rPr>
        <sz val="11"/>
        <color theme="1"/>
        <rFont val="Calibri"/>
        <family val="2"/>
        <scheme val="minor"/>
      </rPr>
      <t xml:space="preserve">
Utilice solo los códigos que su proyecto requiera. Añada filas según el número de ítems que requiera cada código.  Confirme que las sumas sean correctas . En caso de requerimientos especiales acuda a su coordinador de investigación</t>
    </r>
  </si>
  <si>
    <t>Código</t>
  </si>
  <si>
    <t>cif4-cs-fcad-4</t>
  </si>
  <si>
    <t>530804 MATERIAL DE OFICINA</t>
  </si>
  <si>
    <t>RESMA DE PAPEL BOND A4 DE 75 GR</t>
  </si>
  <si>
    <t>GRAPAS 26/6 CAJA DE 5000 U</t>
  </si>
  <si>
    <t>CLIPS STANDAR 32 MM METALICOS</t>
  </si>
  <si>
    <t>CLIPS MARIPOSA CAJA 25 UNIDADES</t>
  </si>
  <si>
    <t>SOBRE MANILA F4</t>
  </si>
  <si>
    <t>ARCHIVADORES TAMANO OFICIO LOMO 8 CMS</t>
  </si>
  <si>
    <t>Unidad</t>
  </si>
  <si>
    <t>CARPETAS FOLDER DE CARTULINA MANILA (VINCHA INCLUIDA)</t>
  </si>
  <si>
    <t>CINTA ADHESIVA TRANSPARENTE 18 X 25 YDAS</t>
  </si>
  <si>
    <t>ESFEROGRAFICO NEGRO PUNTA FINA</t>
  </si>
  <si>
    <t>ESFEROGRAFICO AZUL PUNTA FINA</t>
  </si>
  <si>
    <t>LAPIZ HB CON GOMA CAJA 12 UNIDADES</t>
  </si>
  <si>
    <t>BORRADOR (MEDIANO) PARA LAPIZ</t>
  </si>
  <si>
    <t>GRAPADORA NORMAL METALICA MEDIANA</t>
  </si>
  <si>
    <t>PERFORADORA DE ESCRITORIO MEDIANA</t>
  </si>
  <si>
    <t>SACAGRAPAS</t>
  </si>
  <si>
    <t>530801 ALIMENTOS Y BEBIDAS (COMPENSACION PARA LOS SUJETOS DE ESTUDIO)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</si>
</sst>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2F5496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7" fillId="4" borderId="12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 wrapText="1"/>
      <protection locked="0"/>
    </xf>
    <xf numFmtId="0" fontId="8" fillId="4" borderId="14" xfId="0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/>
      <protection locked="0"/>
    </xf>
    <xf numFmtId="2" fontId="8" fillId="4" borderId="17" xfId="0" applyNumberFormat="1" applyFont="1" applyFill="1" applyBorder="1" applyAlignment="1" applyProtection="1">
      <alignment vertical="center"/>
    </xf>
    <xf numFmtId="2" fontId="8" fillId="4" borderId="17" xfId="0" applyNumberFormat="1" applyFont="1" applyFill="1" applyBorder="1" applyAlignment="1" applyProtection="1">
      <alignment horizontal="right" vertical="center"/>
    </xf>
    <xf numFmtId="0" fontId="13" fillId="0" borderId="16" xfId="0" applyFont="1" applyBorder="1" applyAlignment="1" applyProtection="1">
      <alignment horizontal="left" vertical="center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 applyProtection="1">
      <alignment horizontal="left" vertical="center" wrapText="1"/>
      <protection locked="0"/>
    </xf>
    <xf numFmtId="2" fontId="13" fillId="0" borderId="16" xfId="0" applyNumberFormat="1" applyFont="1" applyBorder="1" applyAlignment="1" applyProtection="1">
      <alignment horizontal="right" vertical="center" wrapText="1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2" fontId="13" fillId="0" borderId="17" xfId="0" applyNumberFormat="1" applyFont="1" applyBorder="1" applyAlignment="1" applyProtection="1">
      <alignment horizontal="right" vertical="center" wrapText="1"/>
    </xf>
    <xf numFmtId="0" fontId="13" fillId="0" borderId="16" xfId="0" applyFont="1" applyBorder="1" applyAlignment="1" applyProtection="1">
      <alignment horizontal="right" vertical="center" wrapText="1"/>
      <protection locked="0"/>
    </xf>
    <xf numFmtId="2" fontId="13" fillId="0" borderId="16" xfId="0" applyNumberFormat="1" applyFont="1" applyBorder="1" applyAlignment="1" applyProtection="1">
      <alignment horizontal="right" vertical="center"/>
      <protection locked="0"/>
    </xf>
    <xf numFmtId="2" fontId="13" fillId="0" borderId="16" xfId="0" applyNumberFormat="1" applyFont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center" wrapText="1"/>
    </xf>
    <xf numFmtId="0" fontId="4" fillId="2" borderId="7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 wrapText="1"/>
    </xf>
    <xf numFmtId="4" fontId="9" fillId="5" borderId="24" xfId="0" applyNumberFormat="1" applyFont="1" applyFill="1" applyBorder="1" applyAlignment="1">
      <alignment horizontal="right" vertical="center"/>
    </xf>
    <xf numFmtId="4" fontId="10" fillId="5" borderId="24" xfId="0" applyNumberFormat="1" applyFont="1" applyFill="1" applyBorder="1" applyAlignment="1" applyProtection="1">
      <alignment horizontal="right" vertical="center" wrapText="1"/>
    </xf>
    <xf numFmtId="4" fontId="10" fillId="5" borderId="23" xfId="0" applyNumberFormat="1" applyFont="1" applyFill="1" applyBorder="1" applyAlignment="1" applyProtection="1">
      <alignment horizontal="right" vertical="center" wrapText="1"/>
    </xf>
    <xf numFmtId="0" fontId="8" fillId="4" borderId="18" xfId="0" applyFont="1" applyFill="1" applyBorder="1" applyAlignment="1" applyProtection="1">
      <alignment vertical="center"/>
      <protection locked="0"/>
    </xf>
    <xf numFmtId="0" fontId="8" fillId="4" borderId="19" xfId="0" applyFont="1" applyFill="1" applyBorder="1" applyAlignment="1" applyProtection="1">
      <alignment vertical="center"/>
      <protection locked="0"/>
    </xf>
    <xf numFmtId="0" fontId="8" fillId="4" borderId="20" xfId="0" applyFont="1" applyFill="1" applyBorder="1" applyAlignment="1" applyProtection="1">
      <alignment vertical="center"/>
      <protection locked="0"/>
    </xf>
    <xf numFmtId="0" fontId="8" fillId="4" borderId="21" xfId="0" applyFont="1" applyFill="1" applyBorder="1" applyAlignment="1" applyProtection="1">
      <alignment vertical="center"/>
      <protection locked="0"/>
    </xf>
    <xf numFmtId="0" fontId="8" fillId="4" borderId="22" xfId="0" applyFont="1" applyFill="1" applyBorder="1" applyAlignment="1" applyProtection="1">
      <alignment vertical="center"/>
      <protection locked="0"/>
    </xf>
    <xf numFmtId="0" fontId="14" fillId="0" borderId="16" xfId="0" applyFont="1" applyBorder="1" applyAlignment="1" applyProtection="1">
      <alignment horizontal="left" vertical="center"/>
      <protection locked="0"/>
    </xf>
    <xf numFmtId="4" fontId="2" fillId="0" borderId="0" xfId="0" applyNumberFormat="1" applyFont="1"/>
    <xf numFmtId="0" fontId="15" fillId="0" borderId="16" xfId="0" applyFont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wrapText="1"/>
    </xf>
    <xf numFmtId="0" fontId="3" fillId="2" borderId="3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wrapText="1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9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wrapText="1"/>
    </xf>
    <xf numFmtId="0" fontId="4" fillId="2" borderId="7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 wrapText="1"/>
    </xf>
    <xf numFmtId="0" fontId="4" fillId="2" borderId="9" xfId="0" applyFont="1" applyFill="1" applyBorder="1" applyAlignment="1" applyProtection="1">
      <alignment horizontal="center" wrapText="1"/>
    </xf>
    <xf numFmtId="0" fontId="4" fillId="2" borderId="10" xfId="0" applyFont="1" applyFill="1" applyBorder="1" applyAlignment="1" applyProtection="1">
      <alignment horizontal="center" wrapText="1"/>
    </xf>
    <xf numFmtId="0" fontId="4" fillId="2" borderId="11" xfId="0" applyFont="1" applyFill="1" applyBorder="1" applyAlignment="1" applyProtection="1">
      <alignment horizontal="center" wrapText="1"/>
    </xf>
  </cellXfs>
  <cellStyles count="6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Millares 2" xfId="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229596</xdr:colOff>
      <xdr:row>0</xdr:row>
      <xdr:rowOff>96058</xdr:rowOff>
    </xdr:from>
    <xdr:ext cx="739713" cy="845237"/>
    <xdr:pic>
      <xdr:nvPicPr>
        <xdr:cNvPr id="3" name="Imagen 2" descr="C:\Users\dtic-ftobar\Downloads\logo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96" y="96336658"/>
          <a:ext cx="739713" cy="84523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229596</xdr:colOff>
      <xdr:row>0</xdr:row>
      <xdr:rowOff>96058</xdr:rowOff>
    </xdr:from>
    <xdr:ext cx="739713" cy="845237"/>
    <xdr:pic>
      <xdr:nvPicPr>
        <xdr:cNvPr id="4" name="Imagen 3" descr="C:\Users\dtic-ftobar\Downloads\logo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96" y="97593958"/>
          <a:ext cx="739713" cy="84523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zoomScale="112" zoomScaleNormal="112" workbookViewId="0">
      <selection activeCell="C47" sqref="C47"/>
    </sheetView>
  </sheetViews>
  <sheetFormatPr baseColWidth="10" defaultColWidth="11.28515625" defaultRowHeight="15" x14ac:dyDescent="0.25"/>
  <cols>
    <col min="1" max="2" width="14.28515625" style="1" customWidth="1"/>
    <col min="3" max="3" width="53.28515625" style="1" customWidth="1"/>
    <col min="4" max="4" width="20.7109375" style="1" customWidth="1"/>
    <col min="5" max="6" width="11.28515625" style="1"/>
    <col min="7" max="7" width="14" style="1" customWidth="1"/>
    <col min="8" max="8" width="13.42578125" style="1" customWidth="1"/>
    <col min="9" max="9" width="15.7109375" style="1" customWidth="1"/>
    <col min="10" max="16384" width="11.28515625" style="1"/>
  </cols>
  <sheetData>
    <row r="1" spans="1:9" ht="18.75" customHeight="1" x14ac:dyDescent="0.3">
      <c r="A1" s="33" t="s">
        <v>0</v>
      </c>
      <c r="B1" s="34"/>
      <c r="C1" s="34"/>
      <c r="D1" s="34"/>
      <c r="E1" s="34"/>
      <c r="F1" s="34"/>
      <c r="G1" s="34"/>
      <c r="H1" s="34"/>
      <c r="I1" s="35"/>
    </row>
    <row r="2" spans="1:9" ht="18.75" customHeight="1" x14ac:dyDescent="0.3">
      <c r="A2" s="36" t="s">
        <v>16</v>
      </c>
      <c r="B2" s="37"/>
      <c r="C2" s="37"/>
      <c r="D2" s="37"/>
      <c r="E2" s="37"/>
      <c r="F2" s="37"/>
      <c r="G2" s="37"/>
      <c r="H2" s="37"/>
      <c r="I2" s="38"/>
    </row>
    <row r="3" spans="1:9" customFormat="1" ht="18.75" customHeight="1" x14ac:dyDescent="0.3">
      <c r="A3" s="36" t="s">
        <v>14</v>
      </c>
      <c r="B3" s="37"/>
      <c r="C3" s="37"/>
      <c r="D3" s="37"/>
      <c r="E3" s="37"/>
      <c r="F3" s="37"/>
      <c r="G3" s="37"/>
      <c r="H3" s="37"/>
      <c r="I3" s="38"/>
    </row>
    <row r="4" spans="1:9" customFormat="1" ht="18.75" customHeight="1" x14ac:dyDescent="0.3">
      <c r="A4" s="36" t="s">
        <v>1</v>
      </c>
      <c r="B4" s="37"/>
      <c r="C4" s="37"/>
      <c r="D4" s="37"/>
      <c r="E4" s="37"/>
      <c r="F4" s="37"/>
      <c r="G4" s="37"/>
      <c r="H4" s="37"/>
      <c r="I4" s="38"/>
    </row>
    <row r="5" spans="1:9" customFormat="1" ht="18.75" customHeight="1" thickBot="1" x14ac:dyDescent="0.3">
      <c r="A5" s="47" t="s">
        <v>31</v>
      </c>
      <c r="B5" s="48"/>
      <c r="C5" s="48"/>
      <c r="D5" s="48"/>
      <c r="E5" s="48"/>
      <c r="F5" s="48"/>
      <c r="G5" s="48"/>
      <c r="H5" s="48"/>
      <c r="I5" s="49"/>
    </row>
    <row r="6" spans="1:9" customFormat="1" ht="18.75" customHeight="1" thickBot="1" x14ac:dyDescent="0.3">
      <c r="A6" s="50" t="s">
        <v>20</v>
      </c>
      <c r="B6" s="51"/>
      <c r="C6" s="51"/>
      <c r="D6" s="51"/>
      <c r="E6" s="51"/>
      <c r="F6" s="51"/>
      <c r="G6" s="51"/>
      <c r="H6" s="51"/>
      <c r="I6" s="52"/>
    </row>
    <row r="7" spans="1:9" customFormat="1" ht="15.75" customHeight="1" thickBot="1" x14ac:dyDescent="0.3">
      <c r="A7" s="18" t="s">
        <v>15</v>
      </c>
      <c r="B7" s="19"/>
      <c r="C7" s="19" t="s">
        <v>21</v>
      </c>
      <c r="D7" s="19"/>
      <c r="E7" s="19"/>
      <c r="F7" s="19"/>
      <c r="G7" s="19"/>
      <c r="H7" s="19"/>
      <c r="I7" s="20"/>
    </row>
    <row r="8" spans="1:9" ht="15.75" customHeight="1" thickBot="1" x14ac:dyDescent="0.3">
      <c r="A8" s="39" t="s">
        <v>2</v>
      </c>
      <c r="B8" s="45"/>
      <c r="C8" s="45"/>
      <c r="D8" s="45"/>
      <c r="E8" s="45"/>
      <c r="F8" s="45"/>
      <c r="G8" s="45"/>
      <c r="H8" s="45"/>
      <c r="I8" s="46"/>
    </row>
    <row r="9" spans="1:9" ht="15.75" x14ac:dyDescent="0.25">
      <c r="A9" s="2" t="s">
        <v>3</v>
      </c>
      <c r="B9" s="2" t="s">
        <v>32</v>
      </c>
      <c r="C9" s="3" t="s">
        <v>4</v>
      </c>
      <c r="D9" s="4" t="s">
        <v>5</v>
      </c>
      <c r="E9" s="4" t="s">
        <v>6</v>
      </c>
      <c r="F9" s="4" t="s">
        <v>7</v>
      </c>
      <c r="G9" s="5" t="s">
        <v>8</v>
      </c>
      <c r="H9" s="5" t="s">
        <v>9</v>
      </c>
      <c r="I9" s="5" t="s">
        <v>10</v>
      </c>
    </row>
    <row r="10" spans="1:9" ht="18.75" customHeight="1" x14ac:dyDescent="0.25">
      <c r="A10" s="6">
        <v>530204</v>
      </c>
      <c r="B10" s="6" t="s">
        <v>33</v>
      </c>
      <c r="C10" s="9" t="s">
        <v>19</v>
      </c>
      <c r="D10" s="10" t="s">
        <v>18</v>
      </c>
      <c r="E10" s="10">
        <v>1000</v>
      </c>
      <c r="F10" s="12">
        <v>0.1</v>
      </c>
      <c r="G10" s="14">
        <f t="shared" ref="G10:G16" si="0">+E10*F10</f>
        <v>100</v>
      </c>
      <c r="H10" s="14"/>
      <c r="I10" s="14">
        <f t="shared" ref="I10:I16" si="1">+G10+H10</f>
        <v>100</v>
      </c>
    </row>
    <row r="11" spans="1:9" x14ac:dyDescent="0.25">
      <c r="A11" s="6">
        <v>530204</v>
      </c>
      <c r="B11" s="6" t="s">
        <v>33</v>
      </c>
      <c r="C11" s="9" t="s">
        <v>22</v>
      </c>
      <c r="D11" s="10" t="s">
        <v>18</v>
      </c>
      <c r="E11" s="10">
        <v>100</v>
      </c>
      <c r="F11" s="12">
        <v>0.1</v>
      </c>
      <c r="G11" s="14">
        <f t="shared" si="0"/>
        <v>10</v>
      </c>
      <c r="H11" s="14"/>
      <c r="I11" s="14">
        <f t="shared" si="1"/>
        <v>10</v>
      </c>
    </row>
    <row r="12" spans="1:9" x14ac:dyDescent="0.25">
      <c r="A12" s="6">
        <v>530204</v>
      </c>
      <c r="B12" s="6" t="s">
        <v>33</v>
      </c>
      <c r="C12" s="9" t="s">
        <v>23</v>
      </c>
      <c r="D12" s="10" t="s">
        <v>18</v>
      </c>
      <c r="E12" s="10">
        <v>200</v>
      </c>
      <c r="F12" s="12">
        <v>0.1</v>
      </c>
      <c r="G12" s="14">
        <f t="shared" si="0"/>
        <v>20</v>
      </c>
      <c r="H12" s="14"/>
      <c r="I12" s="14">
        <f t="shared" si="1"/>
        <v>20</v>
      </c>
    </row>
    <row r="13" spans="1:9" x14ac:dyDescent="0.25">
      <c r="A13" s="6">
        <v>530204</v>
      </c>
      <c r="B13" s="6" t="s">
        <v>33</v>
      </c>
      <c r="C13" s="9" t="s">
        <v>24</v>
      </c>
      <c r="D13" s="10" t="s">
        <v>18</v>
      </c>
      <c r="E13" s="31">
        <v>20</v>
      </c>
      <c r="F13" s="12">
        <v>5</v>
      </c>
      <c r="G13" s="14">
        <f t="shared" si="0"/>
        <v>100</v>
      </c>
      <c r="H13" s="14">
        <f t="shared" ref="H13:H16" si="2">+G13*0.12</f>
        <v>12</v>
      </c>
      <c r="I13" s="14">
        <f t="shared" si="1"/>
        <v>112</v>
      </c>
    </row>
    <row r="14" spans="1:9" x14ac:dyDescent="0.25">
      <c r="A14" s="6">
        <v>530204</v>
      </c>
      <c r="B14" s="6" t="s">
        <v>33</v>
      </c>
      <c r="C14" s="9" t="s">
        <v>25</v>
      </c>
      <c r="D14" s="10" t="s">
        <v>18</v>
      </c>
      <c r="E14" s="31">
        <v>400</v>
      </c>
      <c r="F14" s="12">
        <v>3</v>
      </c>
      <c r="G14" s="14">
        <f t="shared" si="0"/>
        <v>1200</v>
      </c>
      <c r="H14" s="14">
        <f t="shared" si="2"/>
        <v>144</v>
      </c>
      <c r="I14" s="14">
        <f t="shared" si="1"/>
        <v>1344</v>
      </c>
    </row>
    <row r="15" spans="1:9" x14ac:dyDescent="0.25">
      <c r="A15" s="6">
        <v>530204</v>
      </c>
      <c r="B15" s="6" t="s">
        <v>33</v>
      </c>
      <c r="C15" s="9" t="s">
        <v>26</v>
      </c>
      <c r="D15" s="10" t="s">
        <v>18</v>
      </c>
      <c r="E15" s="31">
        <v>208</v>
      </c>
      <c r="F15" s="12">
        <v>0.02</v>
      </c>
      <c r="G15" s="14">
        <f t="shared" si="0"/>
        <v>4.16</v>
      </c>
      <c r="H15" s="14"/>
      <c r="I15" s="14">
        <f t="shared" si="1"/>
        <v>4.16</v>
      </c>
    </row>
    <row r="16" spans="1:9" ht="30" x14ac:dyDescent="0.25">
      <c r="A16" s="6">
        <v>530204</v>
      </c>
      <c r="B16" s="6" t="s">
        <v>33</v>
      </c>
      <c r="C16" s="11" t="s">
        <v>27</v>
      </c>
      <c r="D16" s="10" t="s">
        <v>18</v>
      </c>
      <c r="E16" s="10">
        <v>500</v>
      </c>
      <c r="F16" s="12">
        <v>0.5</v>
      </c>
      <c r="G16" s="14">
        <f t="shared" si="0"/>
        <v>250</v>
      </c>
      <c r="H16" s="14">
        <f t="shared" si="2"/>
        <v>30</v>
      </c>
      <c r="I16" s="14">
        <f t="shared" si="1"/>
        <v>280</v>
      </c>
    </row>
    <row r="17" spans="1:11" ht="16.5" thickBot="1" x14ac:dyDescent="0.3">
      <c r="A17" s="24" t="s">
        <v>11</v>
      </c>
      <c r="B17" s="25"/>
      <c r="C17" s="25"/>
      <c r="D17" s="25"/>
      <c r="E17" s="25">
        <f>SUM(E10:E16)</f>
        <v>2428</v>
      </c>
      <c r="F17" s="25">
        <f>SUM(F10:F16)</f>
        <v>8.82</v>
      </c>
      <c r="G17" s="7">
        <f>SUM(G10:G16)</f>
        <v>1684.16</v>
      </c>
      <c r="H17" s="7">
        <f>SUM(H10:H16)</f>
        <v>186</v>
      </c>
      <c r="I17" s="7">
        <f>SUM(I10:I16)</f>
        <v>1870.16</v>
      </c>
      <c r="K17" s="30">
        <f>SUM(B46-I41)</f>
        <v>-8.0000000025393092E-4</v>
      </c>
    </row>
    <row r="18" spans="1:11" ht="18.75" customHeight="1" thickBot="1" x14ac:dyDescent="0.3">
      <c r="A18" s="39" t="s">
        <v>51</v>
      </c>
      <c r="B18" s="40"/>
      <c r="C18" s="40"/>
      <c r="D18" s="40"/>
      <c r="E18" s="40"/>
      <c r="F18" s="40"/>
      <c r="G18" s="40"/>
      <c r="H18" s="40"/>
      <c r="I18" s="41"/>
    </row>
    <row r="19" spans="1:11" ht="15.75" x14ac:dyDescent="0.25">
      <c r="A19" s="2" t="s">
        <v>3</v>
      </c>
      <c r="B19" s="2" t="s">
        <v>32</v>
      </c>
      <c r="C19" s="3" t="s">
        <v>4</v>
      </c>
      <c r="D19" s="4" t="s">
        <v>5</v>
      </c>
      <c r="E19" s="4" t="s">
        <v>6</v>
      </c>
      <c r="F19" s="4" t="s">
        <v>7</v>
      </c>
      <c r="G19" s="5" t="s">
        <v>8</v>
      </c>
      <c r="H19" s="5" t="s">
        <v>9</v>
      </c>
      <c r="I19" s="5" t="s">
        <v>10</v>
      </c>
    </row>
    <row r="20" spans="1:11" ht="60" x14ac:dyDescent="0.25">
      <c r="A20" s="6">
        <v>530801</v>
      </c>
      <c r="B20" s="6" t="s">
        <v>33</v>
      </c>
      <c r="C20" s="17" t="s">
        <v>28</v>
      </c>
      <c r="D20" s="10" t="s">
        <v>29</v>
      </c>
      <c r="E20" s="31">
        <v>280</v>
      </c>
      <c r="F20" s="12">
        <v>2</v>
      </c>
      <c r="G20" s="14">
        <f>+E20*F20</f>
        <v>560</v>
      </c>
      <c r="H20" s="14">
        <f>+G20*0.12</f>
        <v>67.2</v>
      </c>
      <c r="I20" s="14">
        <f>+G20+H20</f>
        <v>627.20000000000005</v>
      </c>
    </row>
    <row r="21" spans="1:11" ht="16.5" thickBot="1" x14ac:dyDescent="0.3">
      <c r="A21" s="26" t="s">
        <v>17</v>
      </c>
      <c r="B21" s="27"/>
      <c r="C21" s="27"/>
      <c r="D21" s="27"/>
      <c r="E21" s="27"/>
      <c r="F21" s="28"/>
      <c r="G21" s="8">
        <f>SUM(G20:G20)</f>
        <v>560</v>
      </c>
      <c r="H21" s="8">
        <f>SUM(H20:H20)</f>
        <v>67.2</v>
      </c>
      <c r="I21" s="8">
        <f>SUM(I20:I20)</f>
        <v>627.20000000000005</v>
      </c>
    </row>
    <row r="22" spans="1:11" ht="18.75" thickBot="1" x14ac:dyDescent="0.3">
      <c r="A22" s="44" t="s">
        <v>34</v>
      </c>
      <c r="B22" s="40"/>
      <c r="C22" s="40"/>
      <c r="D22" s="40"/>
      <c r="E22" s="40"/>
      <c r="F22" s="40"/>
      <c r="G22" s="40"/>
      <c r="H22" s="40"/>
      <c r="I22" s="41"/>
    </row>
    <row r="23" spans="1:11" ht="15.75" x14ac:dyDescent="0.25">
      <c r="A23" s="2" t="s">
        <v>3</v>
      </c>
      <c r="B23" s="2" t="s">
        <v>32</v>
      </c>
      <c r="C23" s="3" t="s">
        <v>4</v>
      </c>
      <c r="D23" s="4" t="s">
        <v>5</v>
      </c>
      <c r="E23" s="4" t="s">
        <v>6</v>
      </c>
      <c r="F23" s="4" t="s">
        <v>7</v>
      </c>
      <c r="G23" s="5" t="s">
        <v>8</v>
      </c>
      <c r="H23" s="5" t="s">
        <v>9</v>
      </c>
      <c r="I23" s="5" t="s">
        <v>10</v>
      </c>
    </row>
    <row r="24" spans="1:11" x14ac:dyDescent="0.25">
      <c r="A24" s="6">
        <v>530804</v>
      </c>
      <c r="B24" s="6" t="s">
        <v>33</v>
      </c>
      <c r="C24" s="9" t="s">
        <v>35</v>
      </c>
      <c r="D24" s="10" t="s">
        <v>18</v>
      </c>
      <c r="E24" s="10">
        <v>15</v>
      </c>
      <c r="F24" s="12">
        <v>3.5</v>
      </c>
      <c r="G24" s="14">
        <f t="shared" ref="G24:G39" si="3">+E24*F24</f>
        <v>52.5</v>
      </c>
      <c r="H24" s="14"/>
      <c r="I24" s="14">
        <f t="shared" ref="I24:I39" si="4">+G24+H24</f>
        <v>52.5</v>
      </c>
    </row>
    <row r="25" spans="1:11" x14ac:dyDescent="0.25">
      <c r="A25" s="6">
        <v>530804</v>
      </c>
      <c r="B25" s="6" t="s">
        <v>33</v>
      </c>
      <c r="C25" s="29" t="s">
        <v>30</v>
      </c>
      <c r="D25" s="10" t="s">
        <v>18</v>
      </c>
      <c r="E25" s="10">
        <v>50</v>
      </c>
      <c r="F25" s="12"/>
      <c r="G25" s="14">
        <f t="shared" si="3"/>
        <v>0</v>
      </c>
      <c r="H25" s="14">
        <f t="shared" ref="H25:H39" si="5">+G25*0.12</f>
        <v>0</v>
      </c>
      <c r="I25" s="14">
        <f t="shared" si="4"/>
        <v>0</v>
      </c>
    </row>
    <row r="26" spans="1:11" x14ac:dyDescent="0.25">
      <c r="A26" s="6">
        <v>530804</v>
      </c>
      <c r="B26" s="6" t="s">
        <v>33</v>
      </c>
      <c r="C26" s="9" t="s">
        <v>36</v>
      </c>
      <c r="D26" s="10" t="s">
        <v>18</v>
      </c>
      <c r="E26" s="31">
        <v>4</v>
      </c>
      <c r="F26" s="12">
        <v>0.76</v>
      </c>
      <c r="G26" s="14">
        <f t="shared" si="3"/>
        <v>3.04</v>
      </c>
      <c r="H26" s="14">
        <f t="shared" si="5"/>
        <v>0.36480000000000001</v>
      </c>
      <c r="I26" s="14">
        <f t="shared" si="4"/>
        <v>3.4047999999999998</v>
      </c>
    </row>
    <row r="27" spans="1:11" x14ac:dyDescent="0.25">
      <c r="A27" s="6">
        <v>530804</v>
      </c>
      <c r="B27" s="6" t="s">
        <v>33</v>
      </c>
      <c r="C27" s="9" t="s">
        <v>37</v>
      </c>
      <c r="D27" s="10" t="s">
        <v>18</v>
      </c>
      <c r="E27" s="10">
        <v>20</v>
      </c>
      <c r="F27" s="12">
        <v>0.24</v>
      </c>
      <c r="G27" s="14">
        <f t="shared" si="3"/>
        <v>4.8</v>
      </c>
      <c r="H27" s="14">
        <f t="shared" si="5"/>
        <v>0.57599999999999996</v>
      </c>
      <c r="I27" s="14">
        <f t="shared" si="4"/>
        <v>5.3759999999999994</v>
      </c>
    </row>
    <row r="28" spans="1:11" x14ac:dyDescent="0.25">
      <c r="A28" s="6">
        <v>530804</v>
      </c>
      <c r="B28" s="6" t="s">
        <v>33</v>
      </c>
      <c r="C28" s="9" t="s">
        <v>38</v>
      </c>
      <c r="D28" s="10" t="s">
        <v>18</v>
      </c>
      <c r="E28" s="10">
        <v>10</v>
      </c>
      <c r="F28" s="12">
        <v>0.65</v>
      </c>
      <c r="G28" s="14">
        <f t="shared" si="3"/>
        <v>6.5</v>
      </c>
      <c r="H28" s="14">
        <f t="shared" si="5"/>
        <v>0.78</v>
      </c>
      <c r="I28" s="14">
        <f t="shared" si="4"/>
        <v>7.28</v>
      </c>
    </row>
    <row r="29" spans="1:11" x14ac:dyDescent="0.25">
      <c r="A29" s="6">
        <v>530804</v>
      </c>
      <c r="B29" s="6" t="s">
        <v>33</v>
      </c>
      <c r="C29" s="9" t="s">
        <v>39</v>
      </c>
      <c r="D29" s="10" t="s">
        <v>18</v>
      </c>
      <c r="E29" s="10">
        <v>250</v>
      </c>
      <c r="F29" s="12">
        <v>0.08</v>
      </c>
      <c r="G29" s="14">
        <f t="shared" si="3"/>
        <v>20</v>
      </c>
      <c r="H29" s="14">
        <f t="shared" si="5"/>
        <v>2.4</v>
      </c>
      <c r="I29" s="14">
        <f t="shared" si="4"/>
        <v>22.4</v>
      </c>
    </row>
    <row r="30" spans="1:11" x14ac:dyDescent="0.25">
      <c r="A30" s="6">
        <v>530804</v>
      </c>
      <c r="B30" s="6" t="s">
        <v>33</v>
      </c>
      <c r="C30" s="9" t="s">
        <v>40</v>
      </c>
      <c r="D30" s="10" t="s">
        <v>41</v>
      </c>
      <c r="E30" s="10">
        <v>20</v>
      </c>
      <c r="F30" s="12">
        <v>1.8</v>
      </c>
      <c r="G30" s="14">
        <f t="shared" si="3"/>
        <v>36</v>
      </c>
      <c r="H30" s="14">
        <f t="shared" si="5"/>
        <v>4.32</v>
      </c>
      <c r="I30" s="14">
        <f t="shared" si="4"/>
        <v>40.32</v>
      </c>
    </row>
    <row r="31" spans="1:11" x14ac:dyDescent="0.25">
      <c r="A31" s="6">
        <v>530804</v>
      </c>
      <c r="B31" s="6" t="s">
        <v>33</v>
      </c>
      <c r="C31" s="9" t="s">
        <v>42</v>
      </c>
      <c r="D31" s="10" t="s">
        <v>18</v>
      </c>
      <c r="E31" s="10">
        <v>100</v>
      </c>
      <c r="F31" s="12">
        <v>0.13</v>
      </c>
      <c r="G31" s="14">
        <f t="shared" si="3"/>
        <v>13</v>
      </c>
      <c r="H31" s="14">
        <f t="shared" si="5"/>
        <v>1.56</v>
      </c>
      <c r="I31" s="14">
        <f t="shared" si="4"/>
        <v>14.56</v>
      </c>
    </row>
    <row r="32" spans="1:11" x14ac:dyDescent="0.25">
      <c r="A32" s="6">
        <v>530804</v>
      </c>
      <c r="B32" s="6" t="s">
        <v>33</v>
      </c>
      <c r="C32" s="9" t="s">
        <v>43</v>
      </c>
      <c r="D32" s="10" t="s">
        <v>18</v>
      </c>
      <c r="E32" s="10">
        <v>2</v>
      </c>
      <c r="F32" s="12">
        <v>0.21</v>
      </c>
      <c r="G32" s="14">
        <f t="shared" si="3"/>
        <v>0.42</v>
      </c>
      <c r="H32" s="14">
        <f t="shared" si="5"/>
        <v>5.0399999999999993E-2</v>
      </c>
      <c r="I32" s="14">
        <f t="shared" si="4"/>
        <v>0.47039999999999998</v>
      </c>
    </row>
    <row r="33" spans="1:9" x14ac:dyDescent="0.25">
      <c r="A33" s="6">
        <v>530804</v>
      </c>
      <c r="B33" s="6" t="s">
        <v>33</v>
      </c>
      <c r="C33" s="9" t="s">
        <v>44</v>
      </c>
      <c r="D33" s="10" t="s">
        <v>18</v>
      </c>
      <c r="E33" s="10">
        <v>25</v>
      </c>
      <c r="F33" s="12">
        <v>0.27</v>
      </c>
      <c r="G33" s="14">
        <f t="shared" si="3"/>
        <v>6.75</v>
      </c>
      <c r="H33" s="14">
        <f t="shared" si="5"/>
        <v>0.80999999999999994</v>
      </c>
      <c r="I33" s="14">
        <f t="shared" si="4"/>
        <v>7.56</v>
      </c>
    </row>
    <row r="34" spans="1:9" x14ac:dyDescent="0.25">
      <c r="A34" s="6">
        <v>530804</v>
      </c>
      <c r="B34" s="6" t="s">
        <v>33</v>
      </c>
      <c r="C34" s="9" t="s">
        <v>45</v>
      </c>
      <c r="D34" s="10" t="s">
        <v>18</v>
      </c>
      <c r="E34" s="10">
        <v>25</v>
      </c>
      <c r="F34" s="12">
        <v>0.27</v>
      </c>
      <c r="G34" s="14">
        <f t="shared" si="3"/>
        <v>6.75</v>
      </c>
      <c r="H34" s="14">
        <f t="shared" si="5"/>
        <v>0.80999999999999994</v>
      </c>
      <c r="I34" s="14">
        <f t="shared" si="4"/>
        <v>7.56</v>
      </c>
    </row>
    <row r="35" spans="1:9" x14ac:dyDescent="0.25">
      <c r="A35" s="6">
        <v>530804</v>
      </c>
      <c r="B35" s="6" t="s">
        <v>33</v>
      </c>
      <c r="C35" s="9" t="s">
        <v>46</v>
      </c>
      <c r="D35" s="10" t="s">
        <v>18</v>
      </c>
      <c r="E35" s="32">
        <v>6</v>
      </c>
      <c r="F35" s="16">
        <v>2</v>
      </c>
      <c r="G35" s="14">
        <f t="shared" si="3"/>
        <v>12</v>
      </c>
      <c r="H35" s="14">
        <f t="shared" si="5"/>
        <v>1.44</v>
      </c>
      <c r="I35" s="14">
        <f t="shared" si="4"/>
        <v>13.44</v>
      </c>
    </row>
    <row r="36" spans="1:9" x14ac:dyDescent="0.25">
      <c r="A36" s="6">
        <v>530804</v>
      </c>
      <c r="B36" s="6" t="s">
        <v>33</v>
      </c>
      <c r="C36" s="9" t="s">
        <v>47</v>
      </c>
      <c r="D36" s="10" t="s">
        <v>18</v>
      </c>
      <c r="E36" s="13">
        <v>50</v>
      </c>
      <c r="F36" s="16">
        <v>0.15</v>
      </c>
      <c r="G36" s="14">
        <f t="shared" si="3"/>
        <v>7.5</v>
      </c>
      <c r="H36" s="14">
        <f t="shared" si="5"/>
        <v>0.89999999999999991</v>
      </c>
      <c r="I36" s="14">
        <f t="shared" si="4"/>
        <v>8.4</v>
      </c>
    </row>
    <row r="37" spans="1:9" x14ac:dyDescent="0.25">
      <c r="A37" s="6">
        <v>530804</v>
      </c>
      <c r="B37" s="6" t="s">
        <v>33</v>
      </c>
      <c r="C37" s="9" t="s">
        <v>48</v>
      </c>
      <c r="D37" s="10" t="s">
        <v>18</v>
      </c>
      <c r="E37" s="10">
        <v>2</v>
      </c>
      <c r="F37" s="12">
        <v>3.76</v>
      </c>
      <c r="G37" s="14">
        <f t="shared" si="3"/>
        <v>7.52</v>
      </c>
      <c r="H37" s="14">
        <f t="shared" si="5"/>
        <v>0.90239999999999987</v>
      </c>
      <c r="I37" s="14">
        <f t="shared" si="4"/>
        <v>8.4223999999999997</v>
      </c>
    </row>
    <row r="38" spans="1:9" x14ac:dyDescent="0.25">
      <c r="A38" s="6">
        <v>530804</v>
      </c>
      <c r="B38" s="6" t="s">
        <v>33</v>
      </c>
      <c r="C38" s="9" t="s">
        <v>49</v>
      </c>
      <c r="D38" s="10" t="s">
        <v>18</v>
      </c>
      <c r="E38" s="10">
        <v>1</v>
      </c>
      <c r="F38" s="15">
        <v>3.3</v>
      </c>
      <c r="G38" s="14">
        <f t="shared" si="3"/>
        <v>3.3</v>
      </c>
      <c r="H38" s="14">
        <f t="shared" si="5"/>
        <v>0.39599999999999996</v>
      </c>
      <c r="I38" s="14">
        <f t="shared" si="4"/>
        <v>3.6959999999999997</v>
      </c>
    </row>
    <row r="39" spans="1:9" x14ac:dyDescent="0.25">
      <c r="A39" s="6">
        <v>530804</v>
      </c>
      <c r="B39" s="6" t="s">
        <v>33</v>
      </c>
      <c r="C39" s="9" t="s">
        <v>50</v>
      </c>
      <c r="D39" s="10" t="s">
        <v>18</v>
      </c>
      <c r="E39" s="10">
        <v>2</v>
      </c>
      <c r="F39" s="15">
        <v>0.38</v>
      </c>
      <c r="G39" s="14">
        <f t="shared" si="3"/>
        <v>0.76</v>
      </c>
      <c r="H39" s="14">
        <f t="shared" si="5"/>
        <v>9.1200000000000003E-2</v>
      </c>
      <c r="I39" s="14">
        <f t="shared" si="4"/>
        <v>0.85119999999999996</v>
      </c>
    </row>
    <row r="40" spans="1:9" ht="16.5" thickBot="1" x14ac:dyDescent="0.3">
      <c r="A40" s="26" t="s">
        <v>12</v>
      </c>
      <c r="B40" s="27"/>
      <c r="C40" s="27"/>
      <c r="D40" s="27"/>
      <c r="E40" s="27">
        <f>SUM(E24:E39)</f>
        <v>582</v>
      </c>
      <c r="F40" s="27">
        <f>SUM(F24:F39)</f>
        <v>17.5</v>
      </c>
      <c r="G40" s="8">
        <f>SUM(G24:G39)</f>
        <v>180.84</v>
      </c>
      <c r="H40" s="8">
        <f>SUM(H24:H39)</f>
        <v>15.400800000000002</v>
      </c>
      <c r="I40" s="8">
        <f>SUM(I24:I39)</f>
        <v>196.24080000000004</v>
      </c>
    </row>
    <row r="41" spans="1:9" ht="21" thickBot="1" x14ac:dyDescent="0.3">
      <c r="A41" s="42" t="s">
        <v>13</v>
      </c>
      <c r="B41" s="43"/>
      <c r="C41" s="43"/>
      <c r="D41" s="43"/>
      <c r="E41" s="43"/>
      <c r="F41" s="43"/>
      <c r="G41" s="21">
        <f>G40+G21+G17</f>
        <v>2425</v>
      </c>
      <c r="H41" s="22">
        <f t="shared" ref="H41:I41" si="6">H40+H21+H17</f>
        <v>268.60079999999999</v>
      </c>
      <c r="I41" s="23">
        <f t="shared" si="6"/>
        <v>2693.6008000000002</v>
      </c>
    </row>
    <row r="45" spans="1:9" x14ac:dyDescent="0.25">
      <c r="I45" s="30">
        <f>SUM(B46-I41)</f>
        <v>-8.0000000025393092E-4</v>
      </c>
    </row>
    <row r="46" spans="1:9" x14ac:dyDescent="0.25">
      <c r="B46" s="1">
        <v>2693.6</v>
      </c>
    </row>
  </sheetData>
  <mergeCells count="10">
    <mergeCell ref="A1:I1"/>
    <mergeCell ref="A2:I2"/>
    <mergeCell ref="A18:I18"/>
    <mergeCell ref="A41:F41"/>
    <mergeCell ref="A22:I22"/>
    <mergeCell ref="A8:I8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 SEMILLA 4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Estrella</dc:creator>
  <cp:lastModifiedBy>CARMITA DEL ROCIO ECHEVERRIA RUIZ</cp:lastModifiedBy>
  <cp:revision/>
  <cp:lastPrinted>2018-02-21T21:14:51Z</cp:lastPrinted>
  <dcterms:created xsi:type="dcterms:W3CDTF">2017-05-15T14:26:09Z</dcterms:created>
  <dcterms:modified xsi:type="dcterms:W3CDTF">2018-05-28T21:01:12Z</dcterms:modified>
</cp:coreProperties>
</file>