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showHorizontalScroll="0" showVerticalScroll="0" xWindow="0" yWindow="0" windowWidth="19440" windowHeight="7350"/>
  </bookViews>
  <sheets>
    <sheet name="CE SEMILLA 4" sheetId="3" r:id="rId1"/>
  </sheets>
  <calcPr calcId="162913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2" i="3"/>
  <c r="G51"/>
  <c r="I51" s="1"/>
  <c r="I50"/>
  <c r="I49"/>
  <c r="I48"/>
  <c r="I47"/>
  <c r="G47"/>
  <c r="G46"/>
  <c r="G52" s="1"/>
  <c r="I45"/>
  <c r="G45"/>
  <c r="G44"/>
  <c r="I44" s="1"/>
  <c r="H40"/>
  <c r="I40" s="1"/>
  <c r="G40"/>
  <c r="G39"/>
  <c r="G35"/>
  <c r="H35" s="1"/>
  <c r="I35" s="1"/>
  <c r="H34"/>
  <c r="I34" s="1"/>
  <c r="G34"/>
  <c r="G33"/>
  <c r="G32"/>
  <c r="G31"/>
  <c r="H31" s="1"/>
  <c r="I31" s="1"/>
  <c r="H30"/>
  <c r="G30"/>
  <c r="G29"/>
  <c r="I29" s="1"/>
  <c r="H26"/>
  <c r="G25"/>
  <c r="G26" s="1"/>
  <c r="G22"/>
  <c r="I21"/>
  <c r="H21"/>
  <c r="H20"/>
  <c r="H22" s="1"/>
  <c r="G16"/>
  <c r="I16" s="1"/>
  <c r="H15"/>
  <c r="I15" s="1"/>
  <c r="H14"/>
  <c r="I14" s="1"/>
  <c r="G14"/>
  <c r="G13"/>
  <c r="I13" s="1"/>
  <c r="G12"/>
  <c r="G17" s="1"/>
  <c r="I39" l="1"/>
  <c r="I41" s="1"/>
  <c r="H36"/>
  <c r="I32"/>
  <c r="I36" s="1"/>
  <c r="I33"/>
  <c r="I25"/>
  <c r="I26" s="1"/>
  <c r="I30"/>
  <c r="H33"/>
  <c r="G36"/>
  <c r="G53" s="1"/>
  <c r="I20"/>
  <c r="I22" s="1"/>
  <c r="G41"/>
  <c r="I46"/>
  <c r="I52" s="1"/>
  <c r="H12"/>
  <c r="H17" s="1"/>
  <c r="H53" s="1"/>
  <c r="H39"/>
  <c r="H41" s="1"/>
  <c r="H32"/>
  <c r="I12" l="1"/>
  <c r="I17" s="1"/>
  <c r="I53" s="1"/>
</calcChain>
</file>

<file path=xl/sharedStrings.xml><?xml version="1.0" encoding="utf-8"?>
<sst xmlns="http://schemas.openxmlformats.org/spreadsheetml/2006/main" count="153" uniqueCount="62">
  <si>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</si>
  <si>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</si>
  <si>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</si>
  <si>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</si>
  <si>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</si>
  <si>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</si>
  <si>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</si>
  <si>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</si>
  <si>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</si>
  <si>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</si>
  <si>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</si>
  <si>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</si>
  <si>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530804 TOTAL MATERIAL DE OFICINA</t>
  </si>
  <si>
    <t>DIRECCION DE INVESTIGACIÓN  -  COMISIÓN DE INVESTIGACIÓN FORMATIVA</t>
  </si>
  <si>
    <t>PROYECTO:</t>
  </si>
  <si>
    <t>CÓDIGO:</t>
  </si>
  <si>
    <t>VICERRECTORADO DE INVESTIGACIÓN, DOCTORADOS E INNOVACIÓN</t>
  </si>
  <si>
    <t>unidad</t>
  </si>
  <si>
    <t>UNIDAD</t>
  </si>
  <si>
    <t>840109 LIBROS Y COLECCIONES</t>
  </si>
  <si>
    <t>840109 TOTAL LIBROS Y COLECCIONES</t>
  </si>
  <si>
    <t>530301 Pasajes al Interior</t>
  </si>
  <si>
    <t>840104 MAQUINARIA Y EQUIPO  (COSTO MAYOR 100 USD POR UNIDAD)</t>
  </si>
  <si>
    <t>840104 TOTAL MAQUINARIA Y EQUIPO</t>
  </si>
  <si>
    <t>TOTAL PRESUPUESTO PROYECTO SEMILLA</t>
  </si>
  <si>
    <t>SEMILLA 4</t>
  </si>
  <si>
    <t>ARQUITECTURA</t>
  </si>
  <si>
    <t>día</t>
  </si>
  <si>
    <t>fotocopiados a color</t>
  </si>
  <si>
    <t>530303 TOTAL Viaticos y Subsistencias en el Interior</t>
  </si>
  <si>
    <t>Viáticos en Cuenca</t>
  </si>
  <si>
    <t>Libro: Arquitectura y construcción incas en Ollantaytambo</t>
  </si>
  <si>
    <t>Libro: PAISAJE SAGRADO E IDEOLOGÍA INCA VILCAS HUAMAN</t>
  </si>
  <si>
    <t>Libro: Urbanismo Andino</t>
  </si>
  <si>
    <t>Libro: El palacio, la plaza y la fiesta en el Imperio Inka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</si>
  <si>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</si>
  <si>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t>ANÁLISIS DE LA COMPLEJIDAD Y PRINCIPIOS DE LA CONCEPCIÓN DEL ESPACIO ARQUITECTÓNICO ANDINO, EN TIPOLOGIAS EDIFICATORIAS PRECOLOMBINAS EMPLAZADAS EN QUITO, CUENCA Y LATACUNGA</t>
  </si>
  <si>
    <t>LOZANO CASTRO LUIS ALFREDO -</t>
  </si>
  <si>
    <t>Código</t>
  </si>
  <si>
    <t>cif4-ce-fau-3</t>
  </si>
  <si>
    <t>fotocopiados articulos, libros, informes</t>
  </si>
  <si>
    <t>impresión fotografías</t>
  </si>
  <si>
    <t>Transporte personal</t>
  </si>
  <si>
    <t>530201-530301 TOTAL Transporte personal y Pasajes al  Interior</t>
  </si>
  <si>
    <t>530804 MATERIAL DE OFICINA</t>
  </si>
  <si>
    <t>Libro: Arquitectura Prehispana tardía</t>
  </si>
  <si>
    <t>Libro: Arquitectura Chancay. Espacios rituales del tiempo sagrado</t>
  </si>
  <si>
    <t>Libro: Arquitectura y Construcción Incas en Ollantaytambo</t>
  </si>
  <si>
    <t>Uasikamak: El Ordenador del espacio que habita el Ser</t>
  </si>
  <si>
    <t>Reproducción de Informes, anillados y empastados</t>
  </si>
  <si>
    <t xml:space="preserve">Fotocopiados dibujos, gráficos, planos, mapas. 
Diferentes formatos </t>
  </si>
  <si>
    <t>Pasaje aereo ida y vuelta Quito-Cuenca -Quito</t>
  </si>
  <si>
    <t>530303 Viaticos</t>
  </si>
  <si>
    <t>RESMA DE PAPEL BOND A4 DE 75 GR</t>
  </si>
  <si>
    <t>PAPEL PERIODICO 65X90 CM</t>
  </si>
  <si>
    <t>PLIEGOS DE CARTULINA BLANCA</t>
  </si>
  <si>
    <t>MARCADOR PERMANENTE AZUL PUNTA GRUESA</t>
  </si>
  <si>
    <t>MARCADOR PERMANENTE ROJO PUNTA GRUESA</t>
  </si>
  <si>
    <t>Marcadores finos para dibujo profesional varios colores. Doble punta (pincel y fino)</t>
  </si>
  <si>
    <t>CARPETAS FOLDER DE CARTULINA MANILA (VINCHA INCLUIDA)</t>
  </si>
  <si>
    <t>Drone para fotografía y video FPV formato RAW Modelo Vision 2+. Autonomía de vuelo 25 minutos. Radio alcance de 500 a 700 metros. Cámara HD 1080Px-30FPS. Formato de fotografía 14 MPX 1080P</t>
  </si>
  <si>
    <t>GPS de mano con brújula de tres ejes, pantalla mejorada y mapas preinstalados. Tecnología WIND libre de interferencias. Transmitir datos al PC. Pantalla plana y almacenaje hasta 99 archivos (100 horas)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</si>
</sst>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_ ;\-0\ "/>
    <numFmt numFmtId="166" formatCode="#,##0_ ;\-#,##0\ "/>
    <numFmt numFmtId="167" formatCode="_ * #,##0_ ;_ * \-#,##0_ ;_ * &quot;-&quot;??_ ;_ @_ "/>
  </numFmts>
  <fonts count="1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rgb="FF2F5496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9">
    <xf numFmtId="0" fontId="0" fillId="0" borderId="0" xfId="0"/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4" fontId="8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left" vertical="center"/>
      <protection locked="0"/>
    </xf>
    <xf numFmtId="164" fontId="14" fillId="0" borderId="13" xfId="5" applyFont="1" applyBorder="1" applyAlignment="1" applyProtection="1">
      <alignment horizontal="left" vertical="center"/>
      <protection locked="0"/>
    </xf>
    <xf numFmtId="164" fontId="14" fillId="0" borderId="13" xfId="5" applyFont="1" applyBorder="1" applyAlignment="1" applyProtection="1">
      <alignment horizontal="center" vertical="center" wrapText="1"/>
      <protection locked="0"/>
    </xf>
    <xf numFmtId="164" fontId="14" fillId="0" borderId="13" xfId="5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left" vertical="center" wrapText="1"/>
      <protection locked="0"/>
    </xf>
    <xf numFmtId="4" fontId="8" fillId="4" borderId="2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4" fontId="14" fillId="0" borderId="13" xfId="5" applyNumberFormat="1" applyFont="1" applyBorder="1" applyAlignment="1" applyProtection="1">
      <alignment horizontal="right" vertical="center" wrapText="1"/>
      <protection locked="0"/>
    </xf>
    <xf numFmtId="4" fontId="8" fillId="4" borderId="12" xfId="5" applyNumberFormat="1" applyFont="1" applyFill="1" applyBorder="1" applyAlignment="1" applyProtection="1">
      <alignment horizontal="center" vertical="center" wrapText="1"/>
      <protection locked="0"/>
    </xf>
    <xf numFmtId="4" fontId="13" fillId="0" borderId="13" xfId="5" applyNumberFormat="1" applyFont="1" applyBorder="1" applyAlignment="1" applyProtection="1">
      <alignment horizontal="center" vertical="center" wrapText="1"/>
      <protection locked="0"/>
    </xf>
    <xf numFmtId="4" fontId="8" fillId="4" borderId="22" xfId="0" applyNumberFormat="1" applyFont="1" applyFill="1" applyBorder="1" applyAlignment="1" applyProtection="1">
      <alignment horizontal="center" vertical="center" wrapText="1"/>
    </xf>
    <xf numFmtId="4" fontId="8" fillId="4" borderId="29" xfId="0" applyNumberFormat="1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 applyProtection="1">
      <alignment horizontal="center" vertical="center"/>
      <protection locked="0"/>
    </xf>
    <xf numFmtId="165" fontId="1" fillId="0" borderId="14" xfId="5" applyNumberFormat="1" applyFont="1" applyBorder="1" applyAlignment="1" applyProtection="1">
      <alignment horizontal="center" vertical="center"/>
      <protection locked="0"/>
    </xf>
    <xf numFmtId="166" fontId="1" fillId="0" borderId="13" xfId="5" applyNumberFormat="1" applyFont="1" applyBorder="1" applyAlignment="1" applyProtection="1">
      <alignment horizontal="center" vertical="center"/>
      <protection locked="0"/>
    </xf>
    <xf numFmtId="4" fontId="14" fillId="0" borderId="21" xfId="5" applyNumberFormat="1" applyFont="1" applyBorder="1" applyAlignment="1" applyProtection="1">
      <alignment horizontal="right" vertical="center" wrapText="1"/>
    </xf>
    <xf numFmtId="4" fontId="8" fillId="4" borderId="21" xfId="5" applyNumberFormat="1" applyFont="1" applyFill="1" applyBorder="1" applyAlignment="1" applyProtection="1">
      <alignment vertical="center"/>
    </xf>
    <xf numFmtId="4" fontId="14" fillId="0" borderId="26" xfId="5" applyNumberFormat="1" applyFont="1" applyBorder="1" applyAlignment="1" applyProtection="1">
      <alignment horizontal="right" vertical="center" wrapText="1"/>
    </xf>
    <xf numFmtId="4" fontId="8" fillId="4" borderId="26" xfId="5" applyNumberFormat="1" applyFont="1" applyFill="1" applyBorder="1" applyAlignment="1" applyProtection="1">
      <alignment vertical="center"/>
    </xf>
    <xf numFmtId="4" fontId="14" fillId="0" borderId="13" xfId="5" applyNumberFormat="1" applyFont="1" applyBorder="1" applyAlignment="1" applyProtection="1">
      <alignment horizontal="right" vertical="center" wrapText="1"/>
    </xf>
    <xf numFmtId="4" fontId="8" fillId="4" borderId="27" xfId="5" applyNumberFormat="1" applyFont="1" applyFill="1" applyBorder="1" applyAlignment="1" applyProtection="1">
      <alignment vertical="center"/>
    </xf>
    <xf numFmtId="4" fontId="8" fillId="4" borderId="22" xfId="5" applyNumberFormat="1" applyFont="1" applyFill="1" applyBorder="1" applyAlignment="1" applyProtection="1">
      <alignment horizontal="center" vertical="center" wrapText="1"/>
    </xf>
    <xf numFmtId="4" fontId="13" fillId="0" borderId="21" xfId="5" applyNumberFormat="1" applyFont="1" applyBorder="1" applyAlignment="1" applyProtection="1">
      <alignment horizontal="right" vertical="center" wrapText="1"/>
    </xf>
    <xf numFmtId="4" fontId="8" fillId="4" borderId="29" xfId="5" applyNumberFormat="1" applyFont="1" applyFill="1" applyBorder="1" applyAlignment="1" applyProtection="1">
      <alignment horizontal="center" vertical="center" wrapText="1"/>
    </xf>
    <xf numFmtId="4" fontId="13" fillId="0" borderId="26" xfId="5" applyNumberFormat="1" applyFont="1" applyBorder="1" applyAlignment="1" applyProtection="1">
      <alignment horizontal="right" vertical="center" wrapText="1"/>
    </xf>
    <xf numFmtId="4" fontId="8" fillId="4" borderId="23" xfId="5" applyNumberFormat="1" applyFont="1" applyFill="1" applyBorder="1" applyAlignment="1" applyProtection="1">
      <alignment horizontal="center" vertical="center" wrapText="1"/>
    </xf>
    <xf numFmtId="4" fontId="13" fillId="0" borderId="13" xfId="5" applyNumberFormat="1" applyFont="1" applyBorder="1" applyAlignment="1" applyProtection="1">
      <alignment horizontal="right" vertical="center" wrapText="1"/>
    </xf>
    <xf numFmtId="4" fontId="8" fillId="4" borderId="21" xfId="5" applyNumberFormat="1" applyFont="1" applyFill="1" applyBorder="1" applyAlignment="1" applyProtection="1">
      <alignment horizontal="right" vertical="center"/>
    </xf>
    <xf numFmtId="4" fontId="8" fillId="4" borderId="26" xfId="5" applyNumberFormat="1" applyFont="1" applyFill="1" applyBorder="1" applyAlignment="1" applyProtection="1">
      <alignment horizontal="right" vertical="center"/>
    </xf>
    <xf numFmtId="4" fontId="8" fillId="4" borderId="27" xfId="5" applyNumberFormat="1" applyFont="1" applyFill="1" applyBorder="1" applyAlignment="1" applyProtection="1">
      <alignment horizontal="right" vertical="center"/>
    </xf>
    <xf numFmtId="4" fontId="8" fillId="4" borderId="28" xfId="5" applyNumberFormat="1" applyFont="1" applyFill="1" applyBorder="1" applyAlignment="1" applyProtection="1">
      <alignment horizontal="right" vertical="center"/>
    </xf>
    <xf numFmtId="4" fontId="8" fillId="4" borderId="30" xfId="5" applyNumberFormat="1" applyFont="1" applyFill="1" applyBorder="1" applyAlignment="1" applyProtection="1">
      <alignment horizontal="right" vertical="center"/>
    </xf>
    <xf numFmtId="4" fontId="8" fillId="4" borderId="13" xfId="5" applyNumberFormat="1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wrapText="1"/>
    </xf>
    <xf numFmtId="0" fontId="1" fillId="0" borderId="3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4" fontId="13" fillId="0" borderId="12" xfId="5" applyNumberFormat="1" applyFont="1" applyBorder="1" applyAlignment="1" applyProtection="1">
      <alignment horizontal="right" vertical="center" wrapText="1"/>
      <protection locked="0"/>
    </xf>
    <xf numFmtId="4" fontId="13" fillId="0" borderId="22" xfId="5" applyNumberFormat="1" applyFont="1" applyBorder="1" applyAlignment="1" applyProtection="1">
      <alignment horizontal="right" vertical="center" wrapText="1"/>
    </xf>
    <xf numFmtId="4" fontId="13" fillId="0" borderId="13" xfId="5" applyNumberFormat="1" applyFont="1" applyBorder="1" applyAlignment="1" applyProtection="1">
      <alignment horizontal="right" vertical="center" wrapText="1"/>
      <protection locked="0"/>
    </xf>
    <xf numFmtId="0" fontId="16" fillId="0" borderId="13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wrapText="1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4" fontId="18" fillId="6" borderId="33" xfId="5" applyNumberFormat="1" applyFont="1" applyFill="1" applyBorder="1" applyAlignment="1" applyProtection="1">
      <alignment horizontal="right" vertical="center" wrapText="1"/>
    </xf>
    <xf numFmtId="4" fontId="18" fillId="6" borderId="34" xfId="5" applyNumberFormat="1" applyFont="1" applyFill="1" applyBorder="1" applyAlignment="1" applyProtection="1">
      <alignment horizontal="right" vertical="center" wrapText="1"/>
    </xf>
    <xf numFmtId="4" fontId="18" fillId="6" borderId="35" xfId="5" applyNumberFormat="1" applyFont="1" applyFill="1" applyBorder="1" applyAlignment="1" applyProtection="1">
      <alignment horizontal="right" vertical="center" wrapText="1"/>
    </xf>
    <xf numFmtId="4" fontId="9" fillId="5" borderId="20" xfId="5" applyNumberFormat="1" applyFont="1" applyFill="1" applyBorder="1" applyAlignment="1">
      <alignment horizontal="right" vertical="center"/>
    </xf>
    <xf numFmtId="167" fontId="14" fillId="0" borderId="13" xfId="5" applyNumberFormat="1" applyFont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164" fontId="8" fillId="4" borderId="14" xfId="5" applyFont="1" applyFill="1" applyBorder="1" applyAlignment="1" applyProtection="1">
      <alignment horizontal="center" vertical="center"/>
      <protection locked="0"/>
    </xf>
    <xf numFmtId="164" fontId="8" fillId="4" borderId="15" xfId="5" applyFont="1" applyFill="1" applyBorder="1" applyAlignment="1" applyProtection="1">
      <alignment horizontal="center" vertical="center"/>
      <protection locked="0"/>
    </xf>
    <xf numFmtId="164" fontId="8" fillId="4" borderId="16" xfId="5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4" fillId="2" borderId="7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4" fillId="2" borderId="10" xfId="0" applyFont="1" applyFill="1" applyBorder="1" applyAlignment="1" applyProtection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17" fillId="6" borderId="32" xfId="0" applyFont="1" applyFill="1" applyBorder="1" applyAlignment="1" applyProtection="1">
      <alignment horizontal="center" vertical="center"/>
      <protection locked="0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8" fillId="4" borderId="17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  <protection locked="0"/>
    </xf>
  </cellXfs>
  <cellStyles count="7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Millares" xfId="5" builtinId="3"/>
    <cellStyle name="Millares 2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3" name="Imagen 2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6296" y="5987495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4" name="Imagen 3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6296" y="5987495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5" name="Imagen 4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6296" y="5174060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496296</xdr:colOff>
      <xdr:row>1</xdr:row>
      <xdr:rowOff>105583</xdr:rowOff>
    </xdr:from>
    <xdr:ext cx="736351" cy="544359"/>
    <xdr:pic>
      <xdr:nvPicPr>
        <xdr:cNvPr id="6" name="Imagen 5" descr="C:\Users\dtic-ftobar\Downloads\logo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6296" y="51740608"/>
          <a:ext cx="736351" cy="544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46" zoomScale="85" zoomScaleNormal="85" workbookViewId="0">
      <selection activeCell="I53" sqref="I53"/>
    </sheetView>
  </sheetViews>
  <sheetFormatPr baseColWidth="10" defaultRowHeight="15"/>
  <cols>
    <col min="1" max="1" width="10.140625" customWidth="1"/>
    <col min="2" max="2" width="14.28515625" customWidth="1"/>
    <col min="3" max="3" width="50.42578125" customWidth="1"/>
    <col min="4" max="5" width="10.5703125" customWidth="1"/>
    <col min="6" max="6" width="10.5703125" style="13" customWidth="1"/>
    <col min="7" max="7" width="13.7109375" style="13" customWidth="1"/>
    <col min="8" max="8" width="10.5703125" style="13" customWidth="1"/>
    <col min="9" max="9" width="13.7109375" style="13" customWidth="1"/>
  </cols>
  <sheetData>
    <row r="1" spans="1:9" ht="18.75" customHeight="1">
      <c r="A1" s="73" t="s">
        <v>0</v>
      </c>
      <c r="B1" s="74"/>
      <c r="C1" s="74"/>
      <c r="D1" s="74"/>
      <c r="E1" s="74"/>
      <c r="F1" s="74"/>
      <c r="G1" s="74"/>
      <c r="H1" s="74"/>
      <c r="I1" s="75"/>
    </row>
    <row r="2" spans="1:9" ht="19.5" customHeight="1">
      <c r="A2" s="67" t="s">
        <v>16</v>
      </c>
      <c r="B2" s="68"/>
      <c r="C2" s="68"/>
      <c r="D2" s="68"/>
      <c r="E2" s="68"/>
      <c r="F2" s="68"/>
      <c r="G2" s="68"/>
      <c r="H2" s="68"/>
      <c r="I2" s="69"/>
    </row>
    <row r="3" spans="1:9" ht="18.75" customHeight="1">
      <c r="A3" s="67" t="s">
        <v>13</v>
      </c>
      <c r="B3" s="68"/>
      <c r="C3" s="68"/>
      <c r="D3" s="68"/>
      <c r="E3" s="68"/>
      <c r="F3" s="68"/>
      <c r="G3" s="68"/>
      <c r="H3" s="68"/>
      <c r="I3" s="69"/>
    </row>
    <row r="4" spans="1:9" ht="18.75" customHeight="1">
      <c r="A4" s="67" t="s">
        <v>1</v>
      </c>
      <c r="B4" s="68"/>
      <c r="C4" s="68"/>
      <c r="D4" s="68"/>
      <c r="E4" s="68"/>
      <c r="F4" s="68"/>
      <c r="G4" s="68"/>
      <c r="H4" s="68"/>
      <c r="I4" s="69"/>
    </row>
    <row r="5" spans="1:9" ht="18.75" customHeight="1" thickBot="1">
      <c r="A5" s="70" t="s">
        <v>35</v>
      </c>
      <c r="B5" s="71"/>
      <c r="C5" s="71"/>
      <c r="D5" s="71"/>
      <c r="E5" s="71"/>
      <c r="F5" s="71"/>
      <c r="G5" s="71"/>
      <c r="H5" s="71"/>
      <c r="I5" s="72"/>
    </row>
    <row r="6" spans="1:9" ht="15.75" customHeight="1" thickBot="1">
      <c r="C6" t="s">
        <v>25</v>
      </c>
      <c r="D6" t="s">
        <v>26</v>
      </c>
    </row>
    <row r="7" spans="1:9" ht="15" customHeight="1">
      <c r="A7" s="76" t="s">
        <v>14</v>
      </c>
      <c r="B7" s="78" t="s">
        <v>36</v>
      </c>
      <c r="C7" s="79"/>
      <c r="D7" s="79"/>
      <c r="E7" s="79"/>
      <c r="F7" s="79"/>
      <c r="G7" s="79"/>
      <c r="H7" s="79"/>
      <c r="I7" s="80"/>
    </row>
    <row r="8" spans="1:9" ht="15" customHeight="1" thickBot="1">
      <c r="A8" s="77"/>
      <c r="B8" s="81"/>
      <c r="C8" s="81"/>
      <c r="D8" s="81"/>
      <c r="E8" s="81"/>
      <c r="F8" s="81"/>
      <c r="G8" s="81"/>
      <c r="H8" s="81"/>
      <c r="I8" s="82"/>
    </row>
    <row r="9" spans="1:9" ht="15.75" customHeight="1" thickBot="1">
      <c r="A9" s="41" t="s">
        <v>15</v>
      </c>
      <c r="B9" s="83" t="s">
        <v>37</v>
      </c>
      <c r="C9" s="84"/>
      <c r="D9" s="84"/>
      <c r="E9" s="84"/>
      <c r="F9" s="84"/>
      <c r="G9" s="84"/>
      <c r="H9" s="84"/>
      <c r="I9" s="85"/>
    </row>
    <row r="10" spans="1:9" ht="15.75" customHeight="1" thickBot="1">
      <c r="A10" s="86" t="s">
        <v>2</v>
      </c>
      <c r="B10" s="87"/>
      <c r="C10" s="87"/>
      <c r="D10" s="87"/>
      <c r="E10" s="87"/>
      <c r="F10" s="87"/>
      <c r="G10" s="87"/>
      <c r="H10" s="87"/>
      <c r="I10" s="88"/>
    </row>
    <row r="11" spans="1:9" ht="18.75" customHeight="1">
      <c r="A11" s="19" t="s">
        <v>3</v>
      </c>
      <c r="B11" s="20" t="s">
        <v>38</v>
      </c>
      <c r="C11" s="1" t="s">
        <v>4</v>
      </c>
      <c r="D11" s="2" t="s">
        <v>5</v>
      </c>
      <c r="E11" s="2" t="s">
        <v>6</v>
      </c>
      <c r="F11" s="5" t="s">
        <v>7</v>
      </c>
      <c r="G11" s="17" t="s">
        <v>8</v>
      </c>
      <c r="H11" s="12" t="s">
        <v>9</v>
      </c>
      <c r="I11" s="18" t="s">
        <v>10</v>
      </c>
    </row>
    <row r="12" spans="1:9">
      <c r="A12" s="21">
        <v>530204</v>
      </c>
      <c r="B12" s="22" t="s">
        <v>39</v>
      </c>
      <c r="C12" s="9" t="s">
        <v>49</v>
      </c>
      <c r="D12" s="8" t="s">
        <v>17</v>
      </c>
      <c r="E12" s="8">
        <v>8</v>
      </c>
      <c r="F12" s="14">
        <v>20</v>
      </c>
      <c r="G12" s="23">
        <f>+E12*F12</f>
        <v>160</v>
      </c>
      <c r="H12" s="27">
        <f>+G12*0.12</f>
        <v>19.2</v>
      </c>
      <c r="I12" s="25">
        <f>+G12+H12</f>
        <v>179.2</v>
      </c>
    </row>
    <row r="13" spans="1:9">
      <c r="A13" s="21">
        <v>530204</v>
      </c>
      <c r="B13" s="22" t="s">
        <v>39</v>
      </c>
      <c r="C13" s="9" t="s">
        <v>40</v>
      </c>
      <c r="D13" s="8" t="s">
        <v>17</v>
      </c>
      <c r="E13" s="57">
        <v>1000</v>
      </c>
      <c r="F13" s="14">
        <v>0.02</v>
      </c>
      <c r="G13" s="23">
        <f>+E13*F13</f>
        <v>20</v>
      </c>
      <c r="H13" s="27"/>
      <c r="I13" s="25">
        <f>+G13+H13</f>
        <v>20</v>
      </c>
    </row>
    <row r="14" spans="1:9" ht="28.5">
      <c r="A14" s="21">
        <v>530204</v>
      </c>
      <c r="B14" s="22" t="s">
        <v>39</v>
      </c>
      <c r="C14" s="9" t="s">
        <v>50</v>
      </c>
      <c r="D14" s="8" t="s">
        <v>17</v>
      </c>
      <c r="E14" s="57">
        <v>200</v>
      </c>
      <c r="F14" s="14">
        <v>1</v>
      </c>
      <c r="G14" s="23">
        <f>+E14*F14</f>
        <v>200</v>
      </c>
      <c r="H14" s="27">
        <f>+G14*0.12</f>
        <v>24</v>
      </c>
      <c r="I14" s="25">
        <f>+G14+H14</f>
        <v>224</v>
      </c>
    </row>
    <row r="15" spans="1:9">
      <c r="A15" s="21">
        <v>530204</v>
      </c>
      <c r="B15" s="22" t="s">
        <v>39</v>
      </c>
      <c r="C15" s="9" t="s">
        <v>41</v>
      </c>
      <c r="D15" s="8" t="s">
        <v>17</v>
      </c>
      <c r="E15" s="57">
        <v>100</v>
      </c>
      <c r="F15" s="14">
        <v>0.5</v>
      </c>
      <c r="G15" s="23">
        <v>50</v>
      </c>
      <c r="H15" s="27">
        <f>+G15*0.12</f>
        <v>6</v>
      </c>
      <c r="I15" s="25">
        <f>+G15+H15</f>
        <v>56</v>
      </c>
    </row>
    <row r="16" spans="1:9">
      <c r="A16" s="21">
        <v>530204</v>
      </c>
      <c r="B16" s="22" t="s">
        <v>39</v>
      </c>
      <c r="C16" s="7" t="s">
        <v>28</v>
      </c>
      <c r="D16" s="8" t="s">
        <v>17</v>
      </c>
      <c r="E16" s="57">
        <v>100</v>
      </c>
      <c r="F16" s="14">
        <v>0.15</v>
      </c>
      <c r="G16" s="23">
        <f>+E16*F16</f>
        <v>15</v>
      </c>
      <c r="H16" s="27"/>
      <c r="I16" s="25">
        <f>+G16+H16</f>
        <v>15</v>
      </c>
    </row>
    <row r="17" spans="1:9" ht="16.5" thickBot="1">
      <c r="A17" s="61" t="s">
        <v>11</v>
      </c>
      <c r="B17" s="62"/>
      <c r="C17" s="62"/>
      <c r="D17" s="62"/>
      <c r="E17" s="62"/>
      <c r="F17" s="63"/>
      <c r="G17" s="24">
        <f>SUM(G12:G16)</f>
        <v>445</v>
      </c>
      <c r="H17" s="28">
        <f>SUM(H12:H16)</f>
        <v>49.2</v>
      </c>
      <c r="I17" s="26">
        <f>SUM(I12:I16)</f>
        <v>494.2</v>
      </c>
    </row>
    <row r="18" spans="1:9" ht="16.5" customHeight="1" thickBot="1">
      <c r="A18" s="58" t="s">
        <v>21</v>
      </c>
      <c r="B18" s="59"/>
      <c r="C18" s="59"/>
      <c r="D18" s="59"/>
      <c r="E18" s="59"/>
      <c r="F18" s="59"/>
      <c r="G18" s="59"/>
      <c r="H18" s="59"/>
      <c r="I18" s="60"/>
    </row>
    <row r="19" spans="1:9" ht="31.5">
      <c r="A19" s="19" t="s">
        <v>3</v>
      </c>
      <c r="B19" s="20" t="s">
        <v>38</v>
      </c>
      <c r="C19" s="1" t="s">
        <v>4</v>
      </c>
      <c r="D19" s="2" t="s">
        <v>5</v>
      </c>
      <c r="E19" s="2" t="s">
        <v>6</v>
      </c>
      <c r="F19" s="15" t="s">
        <v>7</v>
      </c>
      <c r="G19" s="29" t="s">
        <v>8</v>
      </c>
      <c r="H19" s="33" t="s">
        <v>9</v>
      </c>
      <c r="I19" s="31" t="s">
        <v>10</v>
      </c>
    </row>
    <row r="20" spans="1:9" ht="28.5" customHeight="1">
      <c r="A20" s="42">
        <v>530201</v>
      </c>
      <c r="B20" s="22" t="s">
        <v>39</v>
      </c>
      <c r="C20" s="43" t="s">
        <v>42</v>
      </c>
      <c r="D20" s="44" t="s">
        <v>27</v>
      </c>
      <c r="E20" s="44">
        <v>2</v>
      </c>
      <c r="F20" s="45">
        <v>80</v>
      </c>
      <c r="G20" s="46">
        <v>160</v>
      </c>
      <c r="H20" s="34">
        <f>G20*0.12</f>
        <v>19.2</v>
      </c>
      <c r="I20" s="32">
        <f>+G20+H20</f>
        <v>179.2</v>
      </c>
    </row>
    <row r="21" spans="1:9" ht="28.5" customHeight="1">
      <c r="A21" s="4">
        <v>530301</v>
      </c>
      <c r="B21" s="22" t="s">
        <v>39</v>
      </c>
      <c r="C21" s="11" t="s">
        <v>51</v>
      </c>
      <c r="D21" s="3" t="s">
        <v>17</v>
      </c>
      <c r="E21" s="3">
        <v>2</v>
      </c>
      <c r="F21" s="47">
        <v>140</v>
      </c>
      <c r="G21" s="30">
        <v>280</v>
      </c>
      <c r="H21" s="34">
        <f>G21*0.12</f>
        <v>33.6</v>
      </c>
      <c r="I21" s="32">
        <f>+G21+H21</f>
        <v>313.60000000000002</v>
      </c>
    </row>
    <row r="22" spans="1:9" ht="16.5" thickBot="1">
      <c r="A22" s="64" t="s">
        <v>43</v>
      </c>
      <c r="B22" s="65"/>
      <c r="C22" s="65"/>
      <c r="D22" s="65"/>
      <c r="E22" s="65"/>
      <c r="F22" s="66"/>
      <c r="G22" s="24">
        <f>SUM(G20:G21)</f>
        <v>440</v>
      </c>
      <c r="H22" s="28">
        <f>SUM(H20:H21)</f>
        <v>52.8</v>
      </c>
      <c r="I22" s="26">
        <f>SUM(I20:I21)</f>
        <v>492.8</v>
      </c>
    </row>
    <row r="23" spans="1:9" ht="16.5" customHeight="1" thickBot="1">
      <c r="A23" s="58" t="s">
        <v>52</v>
      </c>
      <c r="B23" s="59"/>
      <c r="C23" s="59"/>
      <c r="D23" s="59"/>
      <c r="E23" s="59"/>
      <c r="F23" s="59"/>
      <c r="G23" s="59"/>
      <c r="H23" s="59"/>
      <c r="I23" s="60"/>
    </row>
    <row r="24" spans="1:9" ht="31.5">
      <c r="A24" s="19" t="s">
        <v>3</v>
      </c>
      <c r="B24" s="20" t="s">
        <v>38</v>
      </c>
      <c r="C24" s="1" t="s">
        <v>4</v>
      </c>
      <c r="D24" s="2" t="s">
        <v>5</v>
      </c>
      <c r="E24" s="2" t="s">
        <v>6</v>
      </c>
      <c r="F24" s="15" t="s">
        <v>7</v>
      </c>
      <c r="G24" s="29" t="s">
        <v>8</v>
      </c>
      <c r="H24" s="33" t="s">
        <v>9</v>
      </c>
      <c r="I24" s="31" t="s">
        <v>10</v>
      </c>
    </row>
    <row r="25" spans="1:9">
      <c r="A25" s="4">
        <v>530303</v>
      </c>
      <c r="B25" s="22" t="s">
        <v>39</v>
      </c>
      <c r="C25" s="6" t="s">
        <v>30</v>
      </c>
      <c r="D25" s="3" t="s">
        <v>17</v>
      </c>
      <c r="E25" s="3">
        <v>4</v>
      </c>
      <c r="F25" s="16">
        <v>80</v>
      </c>
      <c r="G25" s="30">
        <f>+E25*F25</f>
        <v>320</v>
      </c>
      <c r="H25" s="34">
        <v>0</v>
      </c>
      <c r="I25" s="32">
        <f>+G25+H25</f>
        <v>320</v>
      </c>
    </row>
    <row r="26" spans="1:9" ht="16.5" thickBot="1">
      <c r="A26" s="64" t="s">
        <v>29</v>
      </c>
      <c r="B26" s="65"/>
      <c r="C26" s="65"/>
      <c r="D26" s="65"/>
      <c r="E26" s="65"/>
      <c r="F26" s="66"/>
      <c r="G26" s="24">
        <f>SUM(G25:G25)</f>
        <v>320</v>
      </c>
      <c r="H26" s="40">
        <f>SUM(H25:H25)</f>
        <v>0</v>
      </c>
      <c r="I26" s="26">
        <f>SUM(I25:I25)</f>
        <v>320</v>
      </c>
    </row>
    <row r="27" spans="1:9" ht="18.75" thickBot="1">
      <c r="A27" s="89" t="s">
        <v>44</v>
      </c>
      <c r="B27" s="90"/>
      <c r="C27" s="90"/>
      <c r="D27" s="90"/>
      <c r="E27" s="90"/>
      <c r="F27" s="90"/>
      <c r="G27" s="90"/>
      <c r="H27" s="90"/>
      <c r="I27" s="91"/>
    </row>
    <row r="28" spans="1:9" ht="31.5">
      <c r="A28" s="19" t="s">
        <v>3</v>
      </c>
      <c r="B28" s="20" t="s">
        <v>38</v>
      </c>
      <c r="C28" s="1" t="s">
        <v>4</v>
      </c>
      <c r="D28" s="2" t="s">
        <v>5</v>
      </c>
      <c r="E28" s="2" t="s">
        <v>6</v>
      </c>
      <c r="F28" s="5" t="s">
        <v>7</v>
      </c>
      <c r="G28" s="17" t="s">
        <v>8</v>
      </c>
      <c r="H28" s="12" t="s">
        <v>9</v>
      </c>
      <c r="I28" s="18" t="s">
        <v>10</v>
      </c>
    </row>
    <row r="29" spans="1:9">
      <c r="A29" s="4">
        <v>530804</v>
      </c>
      <c r="B29" s="22" t="s">
        <v>39</v>
      </c>
      <c r="C29" s="6" t="s">
        <v>53</v>
      </c>
      <c r="D29" s="10" t="s">
        <v>17</v>
      </c>
      <c r="E29" s="10">
        <v>5</v>
      </c>
      <c r="F29" s="14">
        <v>3.5</v>
      </c>
      <c r="G29" s="23">
        <f t="shared" ref="G29:G35" si="0">+E29*F29</f>
        <v>17.5</v>
      </c>
      <c r="H29" s="27"/>
      <c r="I29" s="25">
        <f t="shared" ref="I29:I35" si="1">+G29+H29</f>
        <v>17.5</v>
      </c>
    </row>
    <row r="30" spans="1:9">
      <c r="A30" s="4">
        <v>530804</v>
      </c>
      <c r="B30" s="22" t="s">
        <v>39</v>
      </c>
      <c r="C30" s="48" t="s">
        <v>54</v>
      </c>
      <c r="D30" s="10" t="s">
        <v>17</v>
      </c>
      <c r="E30" s="10">
        <v>25</v>
      </c>
      <c r="F30" s="14"/>
      <c r="G30" s="23">
        <f t="shared" si="0"/>
        <v>0</v>
      </c>
      <c r="H30" s="27">
        <f t="shared" ref="H30:H35" si="2">+G30*0.12</f>
        <v>0</v>
      </c>
      <c r="I30" s="25">
        <f t="shared" si="1"/>
        <v>0</v>
      </c>
    </row>
    <row r="31" spans="1:9">
      <c r="A31" s="4">
        <v>530804</v>
      </c>
      <c r="B31" s="22" t="s">
        <v>39</v>
      </c>
      <c r="C31" s="6" t="s">
        <v>55</v>
      </c>
      <c r="D31" s="10" t="s">
        <v>17</v>
      </c>
      <c r="E31" s="10">
        <v>25</v>
      </c>
      <c r="F31" s="14">
        <v>0.3</v>
      </c>
      <c r="G31" s="23">
        <f t="shared" si="0"/>
        <v>7.5</v>
      </c>
      <c r="H31" s="27">
        <f t="shared" si="2"/>
        <v>0.89999999999999991</v>
      </c>
      <c r="I31" s="25">
        <f t="shared" si="1"/>
        <v>8.4</v>
      </c>
    </row>
    <row r="32" spans="1:9">
      <c r="A32" s="4">
        <v>530804</v>
      </c>
      <c r="B32" s="22" t="s">
        <v>39</v>
      </c>
      <c r="C32" s="48" t="s">
        <v>56</v>
      </c>
      <c r="D32" s="10" t="s">
        <v>17</v>
      </c>
      <c r="E32" s="10">
        <v>12</v>
      </c>
      <c r="F32" s="14">
        <v>0.6</v>
      </c>
      <c r="G32" s="23">
        <f t="shared" si="0"/>
        <v>7.1999999999999993</v>
      </c>
      <c r="H32" s="27">
        <f t="shared" si="2"/>
        <v>0.86399999999999988</v>
      </c>
      <c r="I32" s="25">
        <f t="shared" si="1"/>
        <v>8.0640000000000001</v>
      </c>
    </row>
    <row r="33" spans="1:9">
      <c r="A33" s="4">
        <v>530804</v>
      </c>
      <c r="B33" s="22" t="s">
        <v>39</v>
      </c>
      <c r="C33" s="48" t="s">
        <v>57</v>
      </c>
      <c r="D33" s="10" t="s">
        <v>17</v>
      </c>
      <c r="E33" s="10">
        <v>12</v>
      </c>
      <c r="F33" s="14">
        <v>0.61</v>
      </c>
      <c r="G33" s="23">
        <f t="shared" si="0"/>
        <v>7.32</v>
      </c>
      <c r="H33" s="27">
        <f t="shared" si="2"/>
        <v>0.87839999999999996</v>
      </c>
      <c r="I33" s="25">
        <f t="shared" si="1"/>
        <v>8.1983999999999995</v>
      </c>
    </row>
    <row r="34" spans="1:9">
      <c r="A34" s="4">
        <v>530804</v>
      </c>
      <c r="B34" s="22" t="s">
        <v>39</v>
      </c>
      <c r="C34" s="48" t="s">
        <v>58</v>
      </c>
      <c r="D34" s="10" t="s">
        <v>17</v>
      </c>
      <c r="E34" s="10">
        <v>48</v>
      </c>
      <c r="F34" s="14">
        <v>1</v>
      </c>
      <c r="G34" s="23">
        <f t="shared" si="0"/>
        <v>48</v>
      </c>
      <c r="H34" s="27">
        <f t="shared" si="2"/>
        <v>5.76</v>
      </c>
      <c r="I34" s="25">
        <f t="shared" si="1"/>
        <v>53.76</v>
      </c>
    </row>
    <row r="35" spans="1:9">
      <c r="A35" s="4">
        <v>530804</v>
      </c>
      <c r="B35" s="22" t="s">
        <v>39</v>
      </c>
      <c r="C35" s="6" t="s">
        <v>59</v>
      </c>
      <c r="D35" s="10" t="s">
        <v>17</v>
      </c>
      <c r="E35" s="10">
        <v>24</v>
      </c>
      <c r="F35" s="14">
        <v>0.13</v>
      </c>
      <c r="G35" s="23">
        <f t="shared" si="0"/>
        <v>3.12</v>
      </c>
      <c r="H35" s="27">
        <f t="shared" si="2"/>
        <v>0.37440000000000001</v>
      </c>
      <c r="I35" s="25">
        <f t="shared" si="1"/>
        <v>3.4944000000000002</v>
      </c>
    </row>
    <row r="36" spans="1:9" ht="16.5" thickBot="1">
      <c r="A36" s="95" t="s">
        <v>12</v>
      </c>
      <c r="B36" s="96"/>
      <c r="C36" s="97"/>
      <c r="D36" s="97"/>
      <c r="E36" s="97"/>
      <c r="F36" s="98"/>
      <c r="G36" s="35">
        <f>SUM(G29:G35)</f>
        <v>90.640000000000015</v>
      </c>
      <c r="H36" s="37">
        <f>SUM(H29:H35)</f>
        <v>8.7767999999999997</v>
      </c>
      <c r="I36" s="36">
        <f>SUM(I29:I35)</f>
        <v>99.416799999999995</v>
      </c>
    </row>
    <row r="37" spans="1:9" ht="18.75" thickBot="1">
      <c r="A37" s="89" t="s">
        <v>22</v>
      </c>
      <c r="B37" s="90"/>
      <c r="C37" s="90"/>
      <c r="D37" s="90"/>
      <c r="E37" s="90"/>
      <c r="F37" s="90"/>
      <c r="G37" s="90"/>
      <c r="H37" s="90"/>
      <c r="I37" s="91"/>
    </row>
    <row r="38" spans="1:9" ht="31.5">
      <c r="A38" s="19" t="s">
        <v>3</v>
      </c>
      <c r="B38" s="20" t="s">
        <v>38</v>
      </c>
      <c r="C38" s="1" t="s">
        <v>4</v>
      </c>
      <c r="D38" s="2" t="s">
        <v>5</v>
      </c>
      <c r="E38" s="2" t="s">
        <v>6</v>
      </c>
      <c r="F38" s="5" t="s">
        <v>7</v>
      </c>
      <c r="G38" s="17" t="s">
        <v>8</v>
      </c>
      <c r="H38" s="12" t="s">
        <v>9</v>
      </c>
      <c r="I38" s="18" t="s">
        <v>10</v>
      </c>
    </row>
    <row r="39" spans="1:9" ht="72">
      <c r="A39" s="4">
        <v>840104</v>
      </c>
      <c r="B39" s="22" t="s">
        <v>39</v>
      </c>
      <c r="C39" s="49" t="s">
        <v>60</v>
      </c>
      <c r="D39" s="10" t="s">
        <v>18</v>
      </c>
      <c r="E39" s="10">
        <v>1</v>
      </c>
      <c r="F39" s="14">
        <v>725</v>
      </c>
      <c r="G39" s="23">
        <f>+E39*F39</f>
        <v>725</v>
      </c>
      <c r="H39" s="27">
        <f>+G39*0.12</f>
        <v>87</v>
      </c>
      <c r="I39" s="25">
        <f>+G39+H39</f>
        <v>812</v>
      </c>
    </row>
    <row r="40" spans="1:9" ht="71.25">
      <c r="A40" s="4">
        <v>840104</v>
      </c>
      <c r="B40" s="22" t="s">
        <v>39</v>
      </c>
      <c r="C40" s="50" t="s">
        <v>61</v>
      </c>
      <c r="D40" s="10" t="s">
        <v>18</v>
      </c>
      <c r="E40" s="10">
        <v>1</v>
      </c>
      <c r="F40" s="14">
        <v>267</v>
      </c>
      <c r="G40" s="23">
        <f>+E40*F40</f>
        <v>267</v>
      </c>
      <c r="H40" s="27">
        <f>+G40*0.12</f>
        <v>32.04</v>
      </c>
      <c r="I40" s="25">
        <f>+G40+H40</f>
        <v>299.04000000000002</v>
      </c>
    </row>
    <row r="41" spans="1:9" ht="16.5" thickBot="1">
      <c r="A41" s="51"/>
      <c r="B41" s="52"/>
      <c r="C41" s="92" t="s">
        <v>23</v>
      </c>
      <c r="D41" s="92"/>
      <c r="E41" s="92"/>
      <c r="F41" s="92"/>
      <c r="G41" s="53">
        <f>SUM(G39:G40)</f>
        <v>992</v>
      </c>
      <c r="H41" s="54">
        <f>SUM(H39:H40)</f>
        <v>119.03999999999999</v>
      </c>
      <c r="I41" s="55">
        <f>SUM(I39:I40)</f>
        <v>1111.04</v>
      </c>
    </row>
    <row r="42" spans="1:9" ht="18.75" thickBot="1">
      <c r="A42" s="89" t="s">
        <v>19</v>
      </c>
      <c r="B42" s="90"/>
      <c r="C42" s="90"/>
      <c r="D42" s="90"/>
      <c r="E42" s="90"/>
      <c r="F42" s="90"/>
      <c r="G42" s="90"/>
      <c r="H42" s="90"/>
      <c r="I42" s="91"/>
    </row>
    <row r="43" spans="1:9" ht="31.5">
      <c r="A43" s="19" t="s">
        <v>3</v>
      </c>
      <c r="B43" s="20" t="s">
        <v>38</v>
      </c>
      <c r="C43" s="1" t="s">
        <v>4</v>
      </c>
      <c r="D43" s="2" t="s">
        <v>5</v>
      </c>
      <c r="E43" s="2" t="s">
        <v>6</v>
      </c>
      <c r="F43" s="5" t="s">
        <v>7</v>
      </c>
      <c r="G43" s="17" t="s">
        <v>8</v>
      </c>
      <c r="H43" s="12" t="s">
        <v>9</v>
      </c>
      <c r="I43" s="18" t="s">
        <v>10</v>
      </c>
    </row>
    <row r="44" spans="1:9" ht="28.5">
      <c r="A44" s="4">
        <v>840109</v>
      </c>
      <c r="B44" s="22" t="s">
        <v>39</v>
      </c>
      <c r="C44" s="11" t="s">
        <v>31</v>
      </c>
      <c r="D44" s="3" t="s">
        <v>18</v>
      </c>
      <c r="E44" s="3">
        <v>1</v>
      </c>
      <c r="F44" s="16">
        <v>25</v>
      </c>
      <c r="G44" s="30">
        <f t="shared" ref="G44:G51" si="3">+E44*F44</f>
        <v>25</v>
      </c>
      <c r="H44" s="34"/>
      <c r="I44" s="32">
        <f t="shared" ref="I44:I51" si="4">+G44+H44</f>
        <v>25</v>
      </c>
    </row>
    <row r="45" spans="1:9" ht="28.5">
      <c r="A45" s="4">
        <v>840109</v>
      </c>
      <c r="B45" s="22" t="s">
        <v>39</v>
      </c>
      <c r="C45" s="11" t="s">
        <v>32</v>
      </c>
      <c r="D45" s="3" t="s">
        <v>18</v>
      </c>
      <c r="E45" s="3">
        <v>1</v>
      </c>
      <c r="F45" s="16">
        <v>22</v>
      </c>
      <c r="G45" s="30">
        <f t="shared" si="3"/>
        <v>22</v>
      </c>
      <c r="H45" s="34"/>
      <c r="I45" s="32">
        <f t="shared" si="4"/>
        <v>22</v>
      </c>
    </row>
    <row r="46" spans="1:9">
      <c r="A46" s="4">
        <v>840109</v>
      </c>
      <c r="B46" s="22" t="s">
        <v>39</v>
      </c>
      <c r="C46" s="6" t="s">
        <v>33</v>
      </c>
      <c r="D46" s="3" t="s">
        <v>18</v>
      </c>
      <c r="E46" s="3">
        <v>1</v>
      </c>
      <c r="F46" s="16">
        <v>85</v>
      </c>
      <c r="G46" s="30">
        <f t="shared" si="3"/>
        <v>85</v>
      </c>
      <c r="H46" s="34"/>
      <c r="I46" s="32">
        <f t="shared" si="4"/>
        <v>85</v>
      </c>
    </row>
    <row r="47" spans="1:9">
      <c r="A47" s="4">
        <v>840109</v>
      </c>
      <c r="B47" s="22" t="s">
        <v>39</v>
      </c>
      <c r="C47" s="6" t="s">
        <v>45</v>
      </c>
      <c r="D47" s="3" t="s">
        <v>18</v>
      </c>
      <c r="E47" s="3">
        <v>1</v>
      </c>
      <c r="F47" s="16">
        <v>30</v>
      </c>
      <c r="G47" s="30">
        <f t="shared" si="3"/>
        <v>30</v>
      </c>
      <c r="H47" s="34"/>
      <c r="I47" s="32">
        <f t="shared" si="4"/>
        <v>30</v>
      </c>
    </row>
    <row r="48" spans="1:9" ht="28.5">
      <c r="A48" s="4">
        <v>840109</v>
      </c>
      <c r="B48" s="22" t="s">
        <v>39</v>
      </c>
      <c r="C48" s="11" t="s">
        <v>46</v>
      </c>
      <c r="D48" s="3" t="s">
        <v>18</v>
      </c>
      <c r="E48" s="3">
        <v>1</v>
      </c>
      <c r="F48" s="16">
        <v>30</v>
      </c>
      <c r="G48" s="30">
        <v>30</v>
      </c>
      <c r="H48" s="34"/>
      <c r="I48" s="32">
        <f t="shared" si="4"/>
        <v>30</v>
      </c>
    </row>
    <row r="49" spans="1:9" ht="28.5">
      <c r="A49" s="4">
        <v>840109</v>
      </c>
      <c r="B49" s="22" t="s">
        <v>39</v>
      </c>
      <c r="C49" s="11" t="s">
        <v>47</v>
      </c>
      <c r="D49" s="3" t="s">
        <v>18</v>
      </c>
      <c r="E49" s="3">
        <v>1</v>
      </c>
      <c r="F49" s="16">
        <v>30</v>
      </c>
      <c r="G49" s="30">
        <v>30</v>
      </c>
      <c r="H49" s="34"/>
      <c r="I49" s="32">
        <f t="shared" si="4"/>
        <v>30</v>
      </c>
    </row>
    <row r="50" spans="1:9" ht="28.5">
      <c r="A50" s="4">
        <v>840109</v>
      </c>
      <c r="B50" s="22" t="s">
        <v>39</v>
      </c>
      <c r="C50" s="11" t="s">
        <v>48</v>
      </c>
      <c r="D50" s="3" t="s">
        <v>18</v>
      </c>
      <c r="E50" s="3">
        <v>1</v>
      </c>
      <c r="F50" s="16">
        <v>85</v>
      </c>
      <c r="G50" s="30">
        <v>85</v>
      </c>
      <c r="H50" s="34"/>
      <c r="I50" s="32">
        <f t="shared" si="4"/>
        <v>85</v>
      </c>
    </row>
    <row r="51" spans="1:9" ht="28.5">
      <c r="A51" s="4">
        <v>840109</v>
      </c>
      <c r="B51" s="22" t="s">
        <v>39</v>
      </c>
      <c r="C51" s="11" t="s">
        <v>34</v>
      </c>
      <c r="D51" s="3" t="s">
        <v>18</v>
      </c>
      <c r="E51" s="3">
        <v>1</v>
      </c>
      <c r="F51" s="16">
        <v>22</v>
      </c>
      <c r="G51" s="30">
        <f t="shared" si="3"/>
        <v>22</v>
      </c>
      <c r="H51" s="34"/>
      <c r="I51" s="32">
        <f t="shared" si="4"/>
        <v>22</v>
      </c>
    </row>
    <row r="52" spans="1:9" ht="16.5" thickBot="1">
      <c r="A52" s="95" t="s">
        <v>20</v>
      </c>
      <c r="B52" s="96"/>
      <c r="C52" s="97"/>
      <c r="D52" s="97"/>
      <c r="E52" s="97"/>
      <c r="F52" s="98"/>
      <c r="G52" s="38">
        <f>SUM(G44:G51)</f>
        <v>329</v>
      </c>
      <c r="H52" s="37">
        <f>SUM(H44:H51)</f>
        <v>0</v>
      </c>
      <c r="I52" s="39">
        <f>SUM(I44:I51)</f>
        <v>329</v>
      </c>
    </row>
    <row r="53" spans="1:9" ht="21" thickBot="1">
      <c r="A53" s="93" t="s">
        <v>24</v>
      </c>
      <c r="B53" s="94"/>
      <c r="C53" s="94"/>
      <c r="D53" s="94"/>
      <c r="E53" s="94"/>
      <c r="F53" s="94"/>
      <c r="G53" s="56">
        <f>+G17+G22+G26+G36+G41+G52</f>
        <v>2616.6400000000003</v>
      </c>
      <c r="H53" s="56">
        <f>+H17+H22+H26+H36+H41+H52</f>
        <v>229.8168</v>
      </c>
      <c r="I53" s="56">
        <f>+I17+I22+I26+I36+I41+I52</f>
        <v>2846.4567999999999</v>
      </c>
    </row>
  </sheetData>
  <mergeCells count="21">
    <mergeCell ref="A26:F26"/>
    <mergeCell ref="A27:I27"/>
    <mergeCell ref="C41:F41"/>
    <mergeCell ref="A42:I42"/>
    <mergeCell ref="A53:F53"/>
    <mergeCell ref="A52:F52"/>
    <mergeCell ref="A36:F36"/>
    <mergeCell ref="A37:I37"/>
    <mergeCell ref="A1:I1"/>
    <mergeCell ref="A7:A8"/>
    <mergeCell ref="B7:I8"/>
    <mergeCell ref="B9:I9"/>
    <mergeCell ref="A10:I10"/>
    <mergeCell ref="A23:I23"/>
    <mergeCell ref="A17:F17"/>
    <mergeCell ref="A18:I18"/>
    <mergeCell ref="A22:F22"/>
    <mergeCell ref="A2:I2"/>
    <mergeCell ref="A3:I3"/>
    <mergeCell ref="A4:I4"/>
    <mergeCell ref="A5:I5"/>
  </mergeCells>
  <printOptions horizontalCentered="1"/>
  <pageMargins left="0.59055118110236227" right="0.39370078740157483" top="0.59055118110236227" bottom="0.39370078740157483" header="0.31496062992125984" footer="0.31496062992125984"/>
  <pageSetup scale="8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 SEMILLA 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HP</cp:lastModifiedBy>
  <cp:revision/>
  <cp:lastPrinted>2018-02-23T14:43:13Z</cp:lastPrinted>
  <dcterms:created xsi:type="dcterms:W3CDTF">2017-05-15T14:26:09Z</dcterms:created>
  <dcterms:modified xsi:type="dcterms:W3CDTF">2018-05-18T02:31:15Z</dcterms:modified>
</cp:coreProperties>
</file>