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showHorizontalScroll="0" showVerticalScroll="0" xWindow="520" yWindow="0" windowWidth="18960" windowHeight="26600"/>
  </bookViews>
  <sheets>
    <sheet name="CE SEMILLA 4" sheetId="3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H24" i="3"/>
  <c r="I24" i="3"/>
  <c r="G25" i="3"/>
  <c r="H25" i="3"/>
  <c r="I25" i="3"/>
  <c r="G79" i="3"/>
  <c r="H79" i="3"/>
  <c r="I79" i="3"/>
  <c r="F78" i="3"/>
  <c r="G78" i="3"/>
  <c r="G74" i="3"/>
  <c r="H74" i="3"/>
  <c r="G73" i="3"/>
  <c r="G72" i="3"/>
  <c r="H72" i="3"/>
  <c r="I72" i="3"/>
  <c r="G71" i="3"/>
  <c r="G70" i="3"/>
  <c r="G69" i="3"/>
  <c r="H69" i="3"/>
  <c r="I69" i="3"/>
  <c r="G68" i="3"/>
  <c r="G67" i="3"/>
  <c r="G66" i="3"/>
  <c r="G65" i="3"/>
  <c r="G64" i="3"/>
  <c r="H64" i="3"/>
  <c r="I64" i="3"/>
  <c r="G63" i="3"/>
  <c r="G62" i="3"/>
  <c r="G61" i="3"/>
  <c r="H61" i="3"/>
  <c r="I61" i="3"/>
  <c r="G60" i="3"/>
  <c r="G59" i="3"/>
  <c r="G58" i="3"/>
  <c r="H58" i="3"/>
  <c r="G57" i="3"/>
  <c r="G56" i="3"/>
  <c r="H56" i="3"/>
  <c r="I56" i="3"/>
  <c r="G55" i="3"/>
  <c r="G54" i="3"/>
  <c r="G53" i="3"/>
  <c r="H53" i="3"/>
  <c r="I53" i="3"/>
  <c r="G52" i="3"/>
  <c r="G51" i="3"/>
  <c r="G50" i="3"/>
  <c r="G49" i="3"/>
  <c r="G48" i="3"/>
  <c r="H48" i="3"/>
  <c r="I48" i="3"/>
  <c r="G47" i="3"/>
  <c r="H47" i="3"/>
  <c r="I47" i="3"/>
  <c r="G46" i="3"/>
  <c r="G45" i="3"/>
  <c r="H45" i="3"/>
  <c r="I45" i="3"/>
  <c r="G44" i="3"/>
  <c r="G43" i="3"/>
  <c r="G42" i="3"/>
  <c r="H42" i="3"/>
  <c r="G41" i="3"/>
  <c r="G40" i="3"/>
  <c r="H40" i="3"/>
  <c r="I40" i="3"/>
  <c r="G39" i="3"/>
  <c r="H39" i="3"/>
  <c r="G38" i="3"/>
  <c r="H38" i="3"/>
  <c r="G37" i="3"/>
  <c r="H37" i="3"/>
  <c r="I37" i="3"/>
  <c r="G36" i="3"/>
  <c r="G35" i="3"/>
  <c r="G34" i="3"/>
  <c r="G33" i="3"/>
  <c r="G32" i="3"/>
  <c r="H32" i="3"/>
  <c r="I32" i="3"/>
  <c r="G31" i="3"/>
  <c r="H31" i="3"/>
  <c r="G30" i="3"/>
  <c r="I30" i="3"/>
  <c r="G29" i="3"/>
  <c r="H29" i="3"/>
  <c r="G23" i="3"/>
  <c r="H23" i="3"/>
  <c r="I23" i="3"/>
  <c r="G22" i="3"/>
  <c r="G21" i="3"/>
  <c r="G20" i="3"/>
  <c r="G19" i="3"/>
  <c r="H19" i="3"/>
  <c r="I19" i="3"/>
  <c r="G18" i="3"/>
  <c r="G17" i="3"/>
  <c r="G16" i="3"/>
  <c r="H16" i="3"/>
  <c r="G12" i="3"/>
  <c r="G11" i="3"/>
  <c r="I11" i="3"/>
  <c r="H63" i="3"/>
  <c r="I63" i="3"/>
  <c r="H34" i="3"/>
  <c r="I34" i="3"/>
  <c r="H54" i="3"/>
  <c r="I54" i="3"/>
  <c r="I39" i="3"/>
  <c r="H55" i="3"/>
  <c r="I55" i="3"/>
  <c r="H46" i="3"/>
  <c r="I46" i="3"/>
  <c r="I31" i="3"/>
  <c r="H71" i="3"/>
  <c r="I71" i="3"/>
  <c r="I58" i="3"/>
  <c r="H21" i="3"/>
  <c r="I21" i="3"/>
  <c r="I74" i="3"/>
  <c r="H70" i="3"/>
  <c r="I70" i="3"/>
  <c r="H18" i="3"/>
  <c r="I18" i="3"/>
  <c r="H50" i="3"/>
  <c r="I50" i="3"/>
  <c r="I38" i="3"/>
  <c r="I42" i="3"/>
  <c r="H62" i="3"/>
  <c r="I62" i="3"/>
  <c r="H66" i="3"/>
  <c r="I66" i="3"/>
  <c r="H17" i="3"/>
  <c r="I17" i="3"/>
  <c r="H78" i="3"/>
  <c r="H80" i="3"/>
  <c r="G80" i="3"/>
  <c r="I16" i="3"/>
  <c r="H41" i="3"/>
  <c r="I41" i="3"/>
  <c r="H51" i="3"/>
  <c r="I51" i="3"/>
  <c r="G75" i="3"/>
  <c r="H12" i="3"/>
  <c r="H13" i="3"/>
  <c r="H22" i="3"/>
  <c r="I22" i="3"/>
  <c r="I29" i="3"/>
  <c r="H35" i="3"/>
  <c r="I35" i="3"/>
  <c r="H43" i="3"/>
  <c r="I43" i="3"/>
  <c r="H59" i="3"/>
  <c r="I59" i="3"/>
  <c r="H67" i="3"/>
  <c r="I67" i="3"/>
  <c r="H49" i="3"/>
  <c r="I49" i="3"/>
  <c r="H57" i="3"/>
  <c r="I57" i="3"/>
  <c r="H65" i="3"/>
  <c r="I65" i="3"/>
  <c r="H73" i="3"/>
  <c r="I73" i="3"/>
  <c r="G13" i="3"/>
  <c r="H20" i="3"/>
  <c r="I20" i="3"/>
  <c r="H33" i="3"/>
  <c r="I33" i="3"/>
  <c r="G26" i="3"/>
  <c r="H36" i="3"/>
  <c r="I36" i="3"/>
  <c r="H44" i="3"/>
  <c r="I44" i="3"/>
  <c r="H52" i="3"/>
  <c r="I52" i="3"/>
  <c r="H60" i="3"/>
  <c r="I60" i="3"/>
  <c r="H68" i="3"/>
  <c r="I68" i="3"/>
  <c r="H26" i="3"/>
  <c r="I75" i="3"/>
  <c r="I26" i="3"/>
  <c r="H75" i="3"/>
  <c r="H81" i="3"/>
  <c r="I78" i="3"/>
  <c r="I80" i="3"/>
  <c r="G81" i="3"/>
  <c r="I12" i="3"/>
  <c r="I13" i="3"/>
  <c r="I81" i="3"/>
</calcChain>
</file>

<file path=xl/sharedStrings.xml><?xml version="1.0" encoding="utf-8"?>
<sst xmlns="http://schemas.openxmlformats.org/spreadsheetml/2006/main" count="236" uniqueCount="82">
  <si>
    <t>UNIVERSIDAD CENTRAL DEL ECUADOR</t>
  </si>
  <si>
    <t>PROTOCOLO INVESTIGACIÓN SEMILLA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</si>
  <si>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</si>
  <si>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</si>
  <si>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</si>
  <si>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</si>
  <si>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</si>
  <si>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</si>
  <si>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</si>
  <si>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</si>
  <si>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</si>
  <si>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</si>
  <si>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530801 TOTAL ALIMENTOS Y BEBIDAS</t>
  </si>
  <si>
    <t>530804 TOTAL MATERIAL DE OFICINA</t>
  </si>
  <si>
    <t>TOTAL PRESUESTO PROYECTO SEMILLA</t>
  </si>
  <si>
    <t>DIRECCION DE INVESTIGACIÓN  -  COMISIÓN DE INVESTIGACIÓN FORMATIVA</t>
  </si>
  <si>
    <t>PROYECTO:</t>
  </si>
  <si>
    <t>CÓDIGO:</t>
  </si>
  <si>
    <t>VICERRECTORADO DE INVESTIGACIÓN, DOCTORADOS E INNOVACIÓN</t>
  </si>
  <si>
    <t>Refrigerios</t>
  </si>
  <si>
    <t>UNIDAD</t>
  </si>
  <si>
    <t>530801 ALIMENTOS Y BEBIDAS (COPENSACION PARA LOS SUJETOS DE ESTUDIO)</t>
  </si>
  <si>
    <t>840104 MAQUINARIA Y EQUIPO  (COSTO MAYOR 100 USD POR UNIDAD)</t>
  </si>
  <si>
    <t>840104 TOTAL MAQUINARIA Y EQUIPO</t>
  </si>
  <si>
    <t>SEMILLA 4</t>
  </si>
  <si>
    <t>CD</t>
  </si>
  <si>
    <t>ARQUITECTURA</t>
  </si>
  <si>
    <t xml:space="preserve">Fotocopias </t>
  </si>
  <si>
    <t>Dvd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</si>
  <si>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</si>
  <si>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LA EXPERIENCIA DIFERENCIAL DE GÉNERO EN EL ESPACIO URBANO - Quito</t>
  </si>
  <si>
    <t xml:space="preserve">PALACIOS JARAMILLO PATRICIA DEL CARMEN - </t>
  </si>
  <si>
    <t>Código</t>
  </si>
  <si>
    <t>cif4-ce-fau-5</t>
  </si>
  <si>
    <t>530804 MATERIAL DE OFICINA</t>
  </si>
  <si>
    <t xml:space="preserve">Equipo estabilizador de video Dji Osmo Plus + Handle 4k 22-77mm Zoom </t>
  </si>
  <si>
    <t>Impresión a color de mapas y planos A1</t>
  </si>
  <si>
    <t>PAPEL PERIODICO 65X90 CM</t>
  </si>
  <si>
    <t>RESMA DE PAPEL BOND A4 DE 75 GR</t>
  </si>
  <si>
    <t>CARPETA FOLDER DE CARTULINA KRAFT (VINCHA INCLUIDA)</t>
  </si>
  <si>
    <t>MARCADOR PERMANENTE NEGRO PUNTA GRUESA</t>
  </si>
  <si>
    <t>MARCADOR PERMANENTE AZUL PUNTA GRUESA</t>
  </si>
  <si>
    <t>MARCADOR PERMANENTE ROJO PUNTA GRUESA</t>
  </si>
  <si>
    <t>FLASH MEMORY 16 GB</t>
  </si>
  <si>
    <t>MARCADOR TIZA LIQUIDA PUNTA GRUESA negro</t>
  </si>
  <si>
    <t>MARCADOR TIZA LIQUIDA PUNTA GRUESA azul</t>
  </si>
  <si>
    <t>TIJERA GRANDE DE 8 PULG.</t>
  </si>
  <si>
    <t>CINTA DE EMPAQUE 48X80 YDAS COLOR TRANSPARENTE</t>
  </si>
  <si>
    <t>CINTA ADHESIVA TRANSPARENTE 18 X 25 YDAS</t>
  </si>
  <si>
    <t>CUADERNO ESPIRAL PEQUEÑO CUADROS 100 HOJAS</t>
  </si>
  <si>
    <t>ARCHIVADORES TAMANO OFICIO LOMO 8 CMS</t>
  </si>
  <si>
    <t>BORRADOR (MEDIANO) PARA LAPIZ</t>
  </si>
  <si>
    <t>BORRADOR DE PIZARRÓN (PLÁSTICO)</t>
  </si>
  <si>
    <t>CLIPS MARIPOSA CAJA 25 UNIDADES</t>
  </si>
  <si>
    <t>CLIPS STANDAR 32 MM METALICOS</t>
  </si>
  <si>
    <t>CRAYONES ESCOLARES JUMBO GIGANTE 12 COLORES</t>
  </si>
  <si>
    <t>MARCADORES ESCOLAR DE 12 COLORES PUNTA FINA</t>
  </si>
  <si>
    <t>CUCHILLAS PARA ESTILETE (REPUESTO) GRANDE 10U</t>
  </si>
  <si>
    <t>ESTILETE GRANDE</t>
  </si>
  <si>
    <t>DISPENSADOR DE CINTA MEDIANO 2 SERVICIOS</t>
  </si>
  <si>
    <t>ESFEROGRAFICO NEGRO PUNTA MEDIA</t>
  </si>
  <si>
    <t>BOLÍGRAFO TIPO GEL color verde</t>
  </si>
  <si>
    <t xml:space="preserve">BOLÍGRAFO TIPO GEL color rojo </t>
  </si>
  <si>
    <t xml:space="preserve">BOLÍGRAFO TIPO GEL color azul </t>
  </si>
  <si>
    <t>BOLÍGRAFO TIPO GEL color negro</t>
  </si>
  <si>
    <t>NOTAS ADHESIVAS GRANDES 3X3 PULG</t>
  </si>
  <si>
    <t>GOMA EN BARRA DE 40 GR</t>
  </si>
  <si>
    <t>GOMA LIQUIDA DE 120 CC</t>
  </si>
  <si>
    <t>LAPIZ HB CON GOMA CAJA 12 UNIDADES</t>
  </si>
  <si>
    <t>LIGAS 8 CM FUNDA DE 100 GR</t>
  </si>
  <si>
    <t>PERFORADORA DE ESCRITORIO MEDIANA</t>
  </si>
  <si>
    <t>PROTECTOR DE HOJAS GRUESO A-4 X 100 UNIDADES</t>
  </si>
  <si>
    <t>PUNTERO LÁSER TIPO ESFERO</t>
  </si>
  <si>
    <t>REGLA METÁLICA 30 CM</t>
  </si>
  <si>
    <t>SACAGRAPAS</t>
  </si>
  <si>
    <t>GRAPADORA NORMAL METALICA MEDIANA</t>
  </si>
  <si>
    <t>GRAPAS 26/6 CAJA DE 1000 U</t>
  </si>
  <si>
    <t>SEPARADORES PLÁSTICOS A4 FUNDA 10 U</t>
  </si>
  <si>
    <t>SOBRE MANILA F6</t>
  </si>
  <si>
    <t>SOBRE MANILA F4</t>
  </si>
  <si>
    <t>TABLA PARA APUNTES (APOYAMANOS) PLÁSTICO</t>
  </si>
  <si>
    <t>Cámara fotográfica y filmadora semiprofesional Cámara Réflex Digital, Cámara con lente, D5300 + 35mm 1.8G, 
sensor CMOS 24.2 MP
WI-FI y GPS incorporados
Tamaño del sensor APS-C (recorte 1.5x)
Captura de video full HD 1080p - 60fps - Audio Stereo
Luz de ayuda AF
Rango de ISO 100-6400 pasos de 1/3 EV
obturador de plano focal
Pantalla trasera 3.2"
TFT LCD, ángulo de vision 170º, móvil
Vista en vivo
Flash incorporado
Tipos de tarjeta SD / SDHC
Tarjeta Memoria 32G
Baterías originales
Cargador casa y coche
Estuche
Adaptador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</si>
</sst>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4" fontId="8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3" xfId="0" applyNumberFormat="1" applyFont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4" fontId="8" fillId="4" borderId="23" xfId="0" applyNumberFormat="1" applyFont="1" applyFill="1" applyBorder="1" applyAlignment="1" applyProtection="1">
      <alignment horizontal="center" vertical="center" wrapText="1"/>
    </xf>
    <xf numFmtId="4" fontId="12" fillId="0" borderId="13" xfId="0" applyNumberFormat="1" applyFont="1" applyBorder="1" applyAlignment="1" applyProtection="1">
      <alignment horizontal="right" vertical="center" wrapText="1"/>
    </xf>
    <xf numFmtId="4" fontId="8" fillId="4" borderId="25" xfId="0" applyNumberFormat="1" applyFont="1" applyFill="1" applyBorder="1" applyAlignment="1" applyProtection="1">
      <alignment horizontal="right" vertical="center"/>
    </xf>
    <xf numFmtId="4" fontId="4" fillId="2" borderId="7" xfId="0" applyNumberFormat="1" applyFont="1" applyFill="1" applyBorder="1" applyAlignment="1" applyProtection="1">
      <alignment horizontal="center" wrapText="1"/>
    </xf>
    <xf numFmtId="4" fontId="4" fillId="2" borderId="8" xfId="0" applyNumberFormat="1" applyFont="1" applyFill="1" applyBorder="1" applyAlignment="1" applyProtection="1">
      <alignment horizontal="center" wrapText="1"/>
    </xf>
    <xf numFmtId="4" fontId="0" fillId="0" borderId="0" xfId="0" applyNumberFormat="1"/>
    <xf numFmtId="4" fontId="12" fillId="0" borderId="13" xfId="0" applyNumberFormat="1" applyFont="1" applyBorder="1" applyAlignment="1" applyProtection="1">
      <alignment horizontal="right" vertical="center"/>
      <protection locked="0"/>
    </xf>
    <xf numFmtId="4" fontId="8" fillId="4" borderId="22" xfId="0" applyNumberFormat="1" applyFont="1" applyFill="1" applyBorder="1" applyAlignment="1" applyProtection="1">
      <alignment horizontal="center" vertical="center" wrapText="1"/>
    </xf>
    <xf numFmtId="4" fontId="12" fillId="0" borderId="21" xfId="0" applyNumberFormat="1" applyFont="1" applyBorder="1" applyAlignment="1" applyProtection="1">
      <alignment horizontal="right" vertical="center" wrapText="1"/>
    </xf>
    <xf numFmtId="4" fontId="8" fillId="4" borderId="26" xfId="0" applyNumberFormat="1" applyFont="1" applyFill="1" applyBorder="1" applyAlignment="1" applyProtection="1">
      <alignment horizontal="center" vertical="center" wrapText="1"/>
    </xf>
    <xf numFmtId="4" fontId="12" fillId="0" borderId="24" xfId="0" applyNumberFormat="1" applyFont="1" applyBorder="1" applyAlignment="1" applyProtection="1">
      <alignment horizontal="right" vertical="center" wrapText="1"/>
    </xf>
    <xf numFmtId="4" fontId="8" fillId="4" borderId="13" xfId="0" applyNumberFormat="1" applyFont="1" applyFill="1" applyBorder="1" applyAlignment="1" applyProtection="1">
      <alignment horizontal="right" vertical="center"/>
    </xf>
    <xf numFmtId="0" fontId="0" fillId="0" borderId="4" xfId="0" applyBorder="1"/>
    <xf numFmtId="4" fontId="0" fillId="0" borderId="0" xfId="0" applyNumberFormat="1" applyBorder="1"/>
    <xf numFmtId="4" fontId="0" fillId="0" borderId="5" xfId="0" applyNumberFormat="1" applyBorder="1"/>
    <xf numFmtId="0" fontId="7" fillId="4" borderId="27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4" fontId="8" fillId="4" borderId="21" xfId="0" applyNumberFormat="1" applyFont="1" applyFill="1" applyBorder="1" applyAlignment="1" applyProtection="1">
      <alignment vertical="center"/>
    </xf>
    <xf numFmtId="4" fontId="8" fillId="4" borderId="24" xfId="0" applyNumberFormat="1" applyFont="1" applyFill="1" applyBorder="1" applyAlignment="1" applyProtection="1">
      <alignment vertical="center"/>
    </xf>
    <xf numFmtId="4" fontId="8" fillId="4" borderId="13" xfId="0" applyNumberFormat="1" applyFont="1" applyFill="1" applyBorder="1" applyAlignment="1" applyProtection="1">
      <alignment vertical="center"/>
    </xf>
    <xf numFmtId="4" fontId="8" fillId="4" borderId="21" xfId="0" applyNumberFormat="1" applyFont="1" applyFill="1" applyBorder="1" applyAlignment="1" applyProtection="1">
      <alignment horizontal="right" vertical="center"/>
    </xf>
    <xf numFmtId="4" fontId="8" fillId="4" borderId="24" xfId="0" applyNumberFormat="1" applyFont="1" applyFill="1" applyBorder="1" applyAlignment="1" applyProtection="1">
      <alignment horizontal="right"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 applyProtection="1">
      <alignment vertical="center"/>
      <protection locked="0"/>
    </xf>
    <xf numFmtId="4" fontId="9" fillId="5" borderId="9" xfId="0" applyNumberFormat="1" applyFont="1" applyFill="1" applyBorder="1" applyAlignment="1">
      <alignment horizontal="right" vertical="center"/>
    </xf>
    <xf numFmtId="4" fontId="9" fillId="5" borderId="25" xfId="0" applyNumberFormat="1" applyFont="1" applyFill="1" applyBorder="1" applyAlignment="1">
      <alignment horizontal="right" vertical="center"/>
    </xf>
    <xf numFmtId="4" fontId="9" fillId="5" borderId="11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13" fillId="2" borderId="10" xfId="0" applyFont="1" applyFill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Millares 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3" name="Imagen 2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73343308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4" name="Imagen 3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73343308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5" name="Imagen 4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65380408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496296</xdr:colOff>
      <xdr:row>1</xdr:row>
      <xdr:rowOff>105583</xdr:rowOff>
    </xdr:from>
    <xdr:ext cx="736351" cy="544359"/>
    <xdr:pic>
      <xdr:nvPicPr>
        <xdr:cNvPr id="6" name="Imagen 5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96" y="65380408"/>
          <a:ext cx="736351" cy="544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="85" zoomScaleNormal="85" zoomScalePageLayoutView="85" workbookViewId="0">
      <selection activeCell="J22" sqref="J22"/>
    </sheetView>
  </sheetViews>
  <sheetFormatPr baseColWidth="10" defaultRowHeight="14" x14ac:dyDescent="0"/>
  <cols>
    <col min="1" max="1" width="9.1640625" customWidth="1"/>
    <col min="2" max="2" width="14" customWidth="1"/>
    <col min="3" max="3" width="50.5" customWidth="1"/>
    <col min="4" max="5" width="10.6640625" customWidth="1"/>
    <col min="6" max="6" width="10.6640625" style="20" customWidth="1"/>
    <col min="7" max="7" width="11.5" style="20" customWidth="1"/>
    <col min="8" max="8" width="10.6640625" style="20" customWidth="1"/>
    <col min="9" max="9" width="12.6640625" style="20" customWidth="1"/>
  </cols>
  <sheetData>
    <row r="1" spans="1:9" ht="18.75" customHeight="1">
      <c r="A1" s="56" t="s">
        <v>0</v>
      </c>
      <c r="B1" s="57"/>
      <c r="C1" s="57"/>
      <c r="D1" s="57"/>
      <c r="E1" s="57"/>
      <c r="F1" s="57"/>
      <c r="G1" s="57"/>
      <c r="H1" s="57"/>
      <c r="I1" s="58"/>
    </row>
    <row r="2" spans="1:9" ht="19.5" customHeight="1">
      <c r="A2" s="70" t="s">
        <v>18</v>
      </c>
      <c r="B2" s="71"/>
      <c r="C2" s="71"/>
      <c r="D2" s="71"/>
      <c r="E2" s="71"/>
      <c r="F2" s="71"/>
      <c r="G2" s="71"/>
      <c r="H2" s="71"/>
      <c r="I2" s="72"/>
    </row>
    <row r="3" spans="1:9" ht="18.75" customHeight="1">
      <c r="A3" s="70" t="s">
        <v>15</v>
      </c>
      <c r="B3" s="71"/>
      <c r="C3" s="71"/>
      <c r="D3" s="71"/>
      <c r="E3" s="71"/>
      <c r="F3" s="71"/>
      <c r="G3" s="71"/>
      <c r="H3" s="71"/>
      <c r="I3" s="72"/>
    </row>
    <row r="4" spans="1:9" ht="18.75" customHeight="1">
      <c r="A4" s="70" t="s">
        <v>1</v>
      </c>
      <c r="B4" s="71"/>
      <c r="C4" s="71"/>
      <c r="D4" s="71"/>
      <c r="E4" s="71"/>
      <c r="F4" s="71"/>
      <c r="G4" s="71"/>
      <c r="H4" s="71"/>
      <c r="I4" s="72"/>
    </row>
    <row r="5" spans="1:9" ht="18.75" customHeight="1" thickBot="1">
      <c r="A5" s="73" t="s">
        <v>29</v>
      </c>
      <c r="B5" s="74"/>
      <c r="C5" s="74"/>
      <c r="D5" s="74"/>
      <c r="E5" s="74"/>
      <c r="F5" s="74"/>
      <c r="G5" s="74"/>
      <c r="H5" s="74"/>
      <c r="I5" s="75"/>
    </row>
    <row r="6" spans="1:9" ht="15.75" customHeight="1" thickBot="1">
      <c r="A6" s="27"/>
      <c r="B6" s="7"/>
      <c r="C6" s="7" t="s">
        <v>24</v>
      </c>
      <c r="D6" s="7" t="s">
        <v>26</v>
      </c>
      <c r="E6" s="7"/>
      <c r="F6" s="28"/>
      <c r="G6" s="28"/>
      <c r="H6" s="28"/>
      <c r="I6" s="29"/>
    </row>
    <row r="7" spans="1:9" ht="30.75" customHeight="1" thickBot="1">
      <c r="A7" s="39" t="s">
        <v>16</v>
      </c>
      <c r="B7" s="59" t="s">
        <v>30</v>
      </c>
      <c r="C7" s="59"/>
      <c r="D7" s="59"/>
      <c r="E7" s="59"/>
      <c r="F7" s="59"/>
      <c r="G7" s="59"/>
      <c r="H7" s="59"/>
      <c r="I7" s="60"/>
    </row>
    <row r="8" spans="1:9" ht="30.75" customHeight="1" thickBot="1">
      <c r="A8" s="40" t="s">
        <v>17</v>
      </c>
      <c r="B8" s="10" t="s">
        <v>31</v>
      </c>
      <c r="C8" s="41"/>
      <c r="D8" s="41"/>
      <c r="E8" s="41"/>
      <c r="F8" s="18"/>
      <c r="G8" s="18"/>
      <c r="H8" s="18"/>
      <c r="I8" s="19"/>
    </row>
    <row r="9" spans="1:9" ht="18.75" customHeight="1" thickBot="1">
      <c r="A9" s="61" t="s">
        <v>2</v>
      </c>
      <c r="B9" s="62"/>
      <c r="C9" s="62"/>
      <c r="D9" s="62"/>
      <c r="E9" s="62"/>
      <c r="F9" s="62"/>
      <c r="G9" s="62"/>
      <c r="H9" s="62"/>
      <c r="I9" s="63"/>
    </row>
    <row r="10" spans="1:9" ht="18.75" customHeight="1">
      <c r="A10" s="30" t="s">
        <v>3</v>
      </c>
      <c r="B10" s="31" t="s">
        <v>32</v>
      </c>
      <c r="C10" s="1" t="s">
        <v>4</v>
      </c>
      <c r="D10" s="2" t="s">
        <v>5</v>
      </c>
      <c r="E10" s="2" t="s">
        <v>6</v>
      </c>
      <c r="F10" s="8" t="s">
        <v>7</v>
      </c>
      <c r="G10" s="22" t="s">
        <v>8</v>
      </c>
      <c r="H10" s="15" t="s">
        <v>9</v>
      </c>
      <c r="I10" s="24" t="s">
        <v>10</v>
      </c>
    </row>
    <row r="11" spans="1:9" ht="15">
      <c r="A11" s="6">
        <v>530204</v>
      </c>
      <c r="B11" s="11" t="s">
        <v>33</v>
      </c>
      <c r="C11" s="3" t="s">
        <v>27</v>
      </c>
      <c r="D11" s="4" t="s">
        <v>20</v>
      </c>
      <c r="E11" s="4">
        <v>500</v>
      </c>
      <c r="F11" s="9">
        <v>1.4999999999999999E-2</v>
      </c>
      <c r="G11" s="23">
        <f>F11*E11</f>
        <v>7.5</v>
      </c>
      <c r="H11" s="16"/>
      <c r="I11" s="25">
        <f>+G11+H11</f>
        <v>7.5</v>
      </c>
    </row>
    <row r="12" spans="1:9" ht="15">
      <c r="A12" s="6">
        <v>530204</v>
      </c>
      <c r="B12" s="11" t="s">
        <v>33</v>
      </c>
      <c r="C12" s="43" t="s">
        <v>36</v>
      </c>
      <c r="D12" s="4" t="s">
        <v>20</v>
      </c>
      <c r="E12" s="4">
        <v>5</v>
      </c>
      <c r="F12" s="9">
        <v>10</v>
      </c>
      <c r="G12" s="23">
        <f>+E12*F12</f>
        <v>50</v>
      </c>
      <c r="H12" s="16">
        <f>+G12*0.12</f>
        <v>6</v>
      </c>
      <c r="I12" s="25">
        <f>+G12+H12</f>
        <v>56</v>
      </c>
    </row>
    <row r="13" spans="1:9" ht="16" thickBot="1">
      <c r="A13" s="64" t="s">
        <v>11</v>
      </c>
      <c r="B13" s="65"/>
      <c r="C13" s="65"/>
      <c r="D13" s="65"/>
      <c r="E13" s="65"/>
      <c r="F13" s="66"/>
      <c r="G13" s="33">
        <f>SUM(G11:G12)</f>
        <v>57.5</v>
      </c>
      <c r="H13" s="35">
        <f>SUM(H11:H12)</f>
        <v>6</v>
      </c>
      <c r="I13" s="34">
        <f>SUM(I11:I12)</f>
        <v>63.5</v>
      </c>
    </row>
    <row r="14" spans="1:9" ht="18.75" customHeight="1" thickBot="1">
      <c r="A14" s="61" t="s">
        <v>21</v>
      </c>
      <c r="B14" s="49"/>
      <c r="C14" s="49"/>
      <c r="D14" s="49"/>
      <c r="E14" s="49"/>
      <c r="F14" s="49"/>
      <c r="G14" s="49"/>
      <c r="H14" s="50"/>
      <c r="I14" s="51"/>
    </row>
    <row r="15" spans="1:9" ht="18.75" customHeight="1">
      <c r="A15" s="30" t="s">
        <v>3</v>
      </c>
      <c r="B15" s="31" t="s">
        <v>32</v>
      </c>
      <c r="C15" s="1" t="s">
        <v>4</v>
      </c>
      <c r="D15" s="2" t="s">
        <v>5</v>
      </c>
      <c r="E15" s="2" t="s">
        <v>6</v>
      </c>
      <c r="F15" s="8" t="s">
        <v>7</v>
      </c>
      <c r="G15" s="22" t="s">
        <v>8</v>
      </c>
      <c r="H15" s="15" t="s">
        <v>9</v>
      </c>
      <c r="I15" s="24" t="s">
        <v>10</v>
      </c>
    </row>
    <row r="16" spans="1:9" ht="15">
      <c r="A16" s="6">
        <v>530801</v>
      </c>
      <c r="B16" s="11" t="s">
        <v>33</v>
      </c>
      <c r="C16" s="3" t="s">
        <v>19</v>
      </c>
      <c r="D16" s="4" t="s">
        <v>20</v>
      </c>
      <c r="E16" s="4">
        <v>12</v>
      </c>
      <c r="F16" s="9">
        <v>2.25</v>
      </c>
      <c r="G16" s="23">
        <f t="shared" ref="G16:G25" si="0">+E16*F16</f>
        <v>27</v>
      </c>
      <c r="H16" s="16">
        <f t="shared" ref="H16:H25" si="1">+G16*0.12</f>
        <v>3.2399999999999998</v>
      </c>
      <c r="I16" s="25">
        <f t="shared" ref="I16:I25" si="2">+G16+H16</f>
        <v>30.24</v>
      </c>
    </row>
    <row r="17" spans="1:9" ht="15">
      <c r="A17" s="6">
        <v>530801</v>
      </c>
      <c r="B17" s="11" t="s">
        <v>33</v>
      </c>
      <c r="C17" s="3" t="s">
        <v>19</v>
      </c>
      <c r="D17" s="4" t="s">
        <v>20</v>
      </c>
      <c r="E17" s="4">
        <v>12</v>
      </c>
      <c r="F17" s="9">
        <v>2.25</v>
      </c>
      <c r="G17" s="23">
        <f t="shared" si="0"/>
        <v>27</v>
      </c>
      <c r="H17" s="16">
        <f t="shared" si="1"/>
        <v>3.2399999999999998</v>
      </c>
      <c r="I17" s="25">
        <f t="shared" si="2"/>
        <v>30.24</v>
      </c>
    </row>
    <row r="18" spans="1:9" ht="15">
      <c r="A18" s="6">
        <v>530801</v>
      </c>
      <c r="B18" s="11" t="s">
        <v>33</v>
      </c>
      <c r="C18" s="3" t="s">
        <v>19</v>
      </c>
      <c r="D18" s="4" t="s">
        <v>20</v>
      </c>
      <c r="E18" s="4">
        <v>12</v>
      </c>
      <c r="F18" s="9">
        <v>2.25</v>
      </c>
      <c r="G18" s="23">
        <f t="shared" si="0"/>
        <v>27</v>
      </c>
      <c r="H18" s="16">
        <f t="shared" si="1"/>
        <v>3.2399999999999998</v>
      </c>
      <c r="I18" s="25">
        <f t="shared" si="2"/>
        <v>30.24</v>
      </c>
    </row>
    <row r="19" spans="1:9" ht="15">
      <c r="A19" s="6">
        <v>530801</v>
      </c>
      <c r="B19" s="11" t="s">
        <v>33</v>
      </c>
      <c r="C19" s="3" t="s">
        <v>19</v>
      </c>
      <c r="D19" s="4" t="s">
        <v>20</v>
      </c>
      <c r="E19" s="4">
        <v>12</v>
      </c>
      <c r="F19" s="9">
        <v>2.25</v>
      </c>
      <c r="G19" s="23">
        <f t="shared" si="0"/>
        <v>27</v>
      </c>
      <c r="H19" s="16">
        <f t="shared" si="1"/>
        <v>3.2399999999999998</v>
      </c>
      <c r="I19" s="25">
        <f t="shared" si="2"/>
        <v>30.24</v>
      </c>
    </row>
    <row r="20" spans="1:9" ht="15">
      <c r="A20" s="6">
        <v>530801</v>
      </c>
      <c r="B20" s="11" t="s">
        <v>33</v>
      </c>
      <c r="C20" s="3" t="s">
        <v>19</v>
      </c>
      <c r="D20" s="4" t="s">
        <v>20</v>
      </c>
      <c r="E20" s="4">
        <v>12</v>
      </c>
      <c r="F20" s="9">
        <v>2.25</v>
      </c>
      <c r="G20" s="23">
        <f t="shared" si="0"/>
        <v>27</v>
      </c>
      <c r="H20" s="16">
        <f t="shared" si="1"/>
        <v>3.2399999999999998</v>
      </c>
      <c r="I20" s="25">
        <f t="shared" si="2"/>
        <v>30.24</v>
      </c>
    </row>
    <row r="21" spans="1:9" ht="15">
      <c r="A21" s="6">
        <v>530801</v>
      </c>
      <c r="B21" s="11" t="s">
        <v>33</v>
      </c>
      <c r="C21" s="3" t="s">
        <v>19</v>
      </c>
      <c r="D21" s="4" t="s">
        <v>20</v>
      </c>
      <c r="E21" s="4">
        <v>12</v>
      </c>
      <c r="F21" s="9">
        <v>2.25</v>
      </c>
      <c r="G21" s="23">
        <f t="shared" si="0"/>
        <v>27</v>
      </c>
      <c r="H21" s="16">
        <f t="shared" si="1"/>
        <v>3.2399999999999998</v>
      </c>
      <c r="I21" s="25">
        <f t="shared" si="2"/>
        <v>30.24</v>
      </c>
    </row>
    <row r="22" spans="1:9" ht="15">
      <c r="A22" s="6">
        <v>530801</v>
      </c>
      <c r="B22" s="11" t="s">
        <v>33</v>
      </c>
      <c r="C22" s="3" t="s">
        <v>19</v>
      </c>
      <c r="D22" s="4" t="s">
        <v>20</v>
      </c>
      <c r="E22" s="4">
        <v>12</v>
      </c>
      <c r="F22" s="9">
        <v>2.25</v>
      </c>
      <c r="G22" s="23">
        <f t="shared" si="0"/>
        <v>27</v>
      </c>
      <c r="H22" s="16">
        <f t="shared" si="1"/>
        <v>3.2399999999999998</v>
      </c>
      <c r="I22" s="25">
        <f t="shared" si="2"/>
        <v>30.24</v>
      </c>
    </row>
    <row r="23" spans="1:9" ht="15">
      <c r="A23" s="6">
        <v>530801</v>
      </c>
      <c r="B23" s="11" t="s">
        <v>33</v>
      </c>
      <c r="C23" s="3" t="s">
        <v>19</v>
      </c>
      <c r="D23" s="4" t="s">
        <v>20</v>
      </c>
      <c r="E23" s="4">
        <v>12</v>
      </c>
      <c r="F23" s="9">
        <v>2.25</v>
      </c>
      <c r="G23" s="23">
        <f t="shared" si="0"/>
        <v>27</v>
      </c>
      <c r="H23" s="16">
        <f t="shared" si="1"/>
        <v>3.2399999999999998</v>
      </c>
      <c r="I23" s="25">
        <f t="shared" si="2"/>
        <v>30.24</v>
      </c>
    </row>
    <row r="24" spans="1:9" ht="15">
      <c r="A24" s="6">
        <v>530801</v>
      </c>
      <c r="B24" s="11" t="s">
        <v>33</v>
      </c>
      <c r="C24" s="3" t="s">
        <v>19</v>
      </c>
      <c r="D24" s="4" t="s">
        <v>20</v>
      </c>
      <c r="E24" s="4">
        <v>12</v>
      </c>
      <c r="F24" s="9">
        <v>2.25</v>
      </c>
      <c r="G24" s="23">
        <f t="shared" si="0"/>
        <v>27</v>
      </c>
      <c r="H24" s="16">
        <f t="shared" si="1"/>
        <v>3.2399999999999998</v>
      </c>
      <c r="I24" s="25">
        <f t="shared" si="2"/>
        <v>30.24</v>
      </c>
    </row>
    <row r="25" spans="1:9" ht="15">
      <c r="A25" s="6">
        <v>530801</v>
      </c>
      <c r="B25" s="11" t="s">
        <v>33</v>
      </c>
      <c r="C25" s="3" t="s">
        <v>19</v>
      </c>
      <c r="D25" s="4" t="s">
        <v>20</v>
      </c>
      <c r="E25" s="4">
        <v>12</v>
      </c>
      <c r="F25" s="9">
        <v>2.25</v>
      </c>
      <c r="G25" s="23">
        <f t="shared" si="0"/>
        <v>27</v>
      </c>
      <c r="H25" s="16">
        <f t="shared" si="1"/>
        <v>3.2399999999999998</v>
      </c>
      <c r="I25" s="25">
        <f t="shared" si="2"/>
        <v>30.24</v>
      </c>
    </row>
    <row r="26" spans="1:9" ht="16" thickBot="1">
      <c r="A26" s="67" t="s">
        <v>12</v>
      </c>
      <c r="B26" s="68"/>
      <c r="C26" s="68"/>
      <c r="D26" s="68"/>
      <c r="E26" s="68"/>
      <c r="F26" s="69"/>
      <c r="G26" s="36">
        <f>SUM(G16:G25)</f>
        <v>270</v>
      </c>
      <c r="H26" s="26">
        <f>SUM(H16:H25)</f>
        <v>32.399999999999991</v>
      </c>
      <c r="I26" s="37">
        <f>SUM(I16:I25)</f>
        <v>302.40000000000003</v>
      </c>
    </row>
    <row r="27" spans="1:9" ht="18" thickBot="1">
      <c r="A27" s="48" t="s">
        <v>34</v>
      </c>
      <c r="B27" s="49"/>
      <c r="C27" s="49"/>
      <c r="D27" s="49"/>
      <c r="E27" s="49"/>
      <c r="F27" s="49"/>
      <c r="G27" s="49"/>
      <c r="H27" s="50"/>
      <c r="I27" s="51"/>
    </row>
    <row r="28" spans="1:9" ht="15">
      <c r="A28" s="30" t="s">
        <v>3</v>
      </c>
      <c r="B28" s="31" t="s">
        <v>32</v>
      </c>
      <c r="C28" s="1" t="s">
        <v>4</v>
      </c>
      <c r="D28" s="2" t="s">
        <v>5</v>
      </c>
      <c r="E28" s="2" t="s">
        <v>6</v>
      </c>
      <c r="F28" s="8" t="s">
        <v>7</v>
      </c>
      <c r="G28" s="22" t="s">
        <v>8</v>
      </c>
      <c r="H28" s="15" t="s">
        <v>9</v>
      </c>
      <c r="I28" s="24" t="s">
        <v>10</v>
      </c>
    </row>
    <row r="29" spans="1:9" ht="15">
      <c r="A29" s="6">
        <v>530804</v>
      </c>
      <c r="B29" s="11" t="s">
        <v>33</v>
      </c>
      <c r="C29" s="3" t="s">
        <v>37</v>
      </c>
      <c r="D29" s="4" t="s">
        <v>20</v>
      </c>
      <c r="E29" s="4">
        <v>30</v>
      </c>
      <c r="F29" s="9"/>
      <c r="G29" s="23">
        <f t="shared" ref="G29:G74" si="3">+E29*F29</f>
        <v>0</v>
      </c>
      <c r="H29" s="16">
        <f t="shared" ref="H29:H74" si="4">+G29*0.12</f>
        <v>0</v>
      </c>
      <c r="I29" s="25">
        <f t="shared" ref="I29:I74" si="5">+G29+H29</f>
        <v>0</v>
      </c>
    </row>
    <row r="30" spans="1:9" ht="15">
      <c r="A30" s="6">
        <v>530804</v>
      </c>
      <c r="B30" s="11" t="s">
        <v>33</v>
      </c>
      <c r="C30" s="3" t="s">
        <v>38</v>
      </c>
      <c r="D30" s="4" t="s">
        <v>20</v>
      </c>
      <c r="E30" s="4">
        <v>2</v>
      </c>
      <c r="F30" s="9">
        <v>3.5</v>
      </c>
      <c r="G30" s="23">
        <f t="shared" si="3"/>
        <v>7</v>
      </c>
      <c r="H30" s="16"/>
      <c r="I30" s="25">
        <f t="shared" si="5"/>
        <v>7</v>
      </c>
    </row>
    <row r="31" spans="1:9" ht="15">
      <c r="A31" s="6">
        <v>530804</v>
      </c>
      <c r="B31" s="11" t="s">
        <v>33</v>
      </c>
      <c r="C31" s="3" t="s">
        <v>39</v>
      </c>
      <c r="D31" s="4" t="s">
        <v>20</v>
      </c>
      <c r="E31" s="4">
        <v>50</v>
      </c>
      <c r="F31" s="9">
        <v>0.15</v>
      </c>
      <c r="G31" s="23">
        <f t="shared" si="3"/>
        <v>7.5</v>
      </c>
      <c r="H31" s="16">
        <f t="shared" si="4"/>
        <v>0.89999999999999991</v>
      </c>
      <c r="I31" s="25">
        <f t="shared" si="5"/>
        <v>8.4</v>
      </c>
    </row>
    <row r="32" spans="1:9" ht="15">
      <c r="A32" s="6">
        <v>530804</v>
      </c>
      <c r="B32" s="11" t="s">
        <v>33</v>
      </c>
      <c r="C32" s="3" t="s">
        <v>40</v>
      </c>
      <c r="D32" s="4" t="s">
        <v>20</v>
      </c>
      <c r="E32" s="12">
        <v>3</v>
      </c>
      <c r="F32" s="9">
        <v>0.6</v>
      </c>
      <c r="G32" s="23">
        <f t="shared" si="3"/>
        <v>1.7999999999999998</v>
      </c>
      <c r="H32" s="16">
        <f t="shared" si="4"/>
        <v>0.21599999999999997</v>
      </c>
      <c r="I32" s="25">
        <f t="shared" si="5"/>
        <v>2.016</v>
      </c>
    </row>
    <row r="33" spans="1:9" ht="15">
      <c r="A33" s="6">
        <v>530804</v>
      </c>
      <c r="B33" s="11" t="s">
        <v>33</v>
      </c>
      <c r="C33" s="3" t="s">
        <v>41</v>
      </c>
      <c r="D33" s="4" t="s">
        <v>20</v>
      </c>
      <c r="E33" s="12">
        <v>3</v>
      </c>
      <c r="F33" s="9">
        <v>0.6</v>
      </c>
      <c r="G33" s="23">
        <f t="shared" si="3"/>
        <v>1.7999999999999998</v>
      </c>
      <c r="H33" s="16">
        <f t="shared" si="4"/>
        <v>0.21599999999999997</v>
      </c>
      <c r="I33" s="25">
        <f t="shared" si="5"/>
        <v>2.016</v>
      </c>
    </row>
    <row r="34" spans="1:9" ht="15">
      <c r="A34" s="6">
        <v>530804</v>
      </c>
      <c r="B34" s="11" t="s">
        <v>33</v>
      </c>
      <c r="C34" s="3" t="s">
        <v>42</v>
      </c>
      <c r="D34" s="4" t="s">
        <v>20</v>
      </c>
      <c r="E34" s="12">
        <v>3</v>
      </c>
      <c r="F34" s="9">
        <v>0.61</v>
      </c>
      <c r="G34" s="23">
        <f t="shared" si="3"/>
        <v>1.83</v>
      </c>
      <c r="H34" s="16">
        <f t="shared" si="4"/>
        <v>0.21959999999999999</v>
      </c>
      <c r="I34" s="25">
        <f t="shared" si="5"/>
        <v>2.0495999999999999</v>
      </c>
    </row>
    <row r="35" spans="1:9" ht="15">
      <c r="A35" s="6">
        <v>530804</v>
      </c>
      <c r="B35" s="11" t="s">
        <v>33</v>
      </c>
      <c r="C35" s="3" t="s">
        <v>43</v>
      </c>
      <c r="D35" s="4" t="s">
        <v>20</v>
      </c>
      <c r="E35" s="4">
        <v>2</v>
      </c>
      <c r="F35" s="9">
        <v>15</v>
      </c>
      <c r="G35" s="23">
        <f t="shared" si="3"/>
        <v>30</v>
      </c>
      <c r="H35" s="16">
        <f t="shared" si="4"/>
        <v>3.5999999999999996</v>
      </c>
      <c r="I35" s="25">
        <f t="shared" si="5"/>
        <v>33.6</v>
      </c>
    </row>
    <row r="36" spans="1:9" ht="15">
      <c r="A36" s="6">
        <v>530804</v>
      </c>
      <c r="B36" s="11" t="s">
        <v>33</v>
      </c>
      <c r="C36" s="3" t="s">
        <v>44</v>
      </c>
      <c r="D36" s="4" t="s">
        <v>20</v>
      </c>
      <c r="E36" s="4">
        <v>4</v>
      </c>
      <c r="F36" s="9">
        <v>0.59</v>
      </c>
      <c r="G36" s="23">
        <f t="shared" si="3"/>
        <v>2.36</v>
      </c>
      <c r="H36" s="16">
        <f t="shared" si="4"/>
        <v>0.28319999999999995</v>
      </c>
      <c r="I36" s="25">
        <f t="shared" si="5"/>
        <v>2.6431999999999998</v>
      </c>
    </row>
    <row r="37" spans="1:9" ht="15">
      <c r="A37" s="6">
        <v>530804</v>
      </c>
      <c r="B37" s="11" t="s">
        <v>33</v>
      </c>
      <c r="C37" s="3" t="s">
        <v>45</v>
      </c>
      <c r="D37" s="4" t="s">
        <v>20</v>
      </c>
      <c r="E37" s="5">
        <v>4</v>
      </c>
      <c r="F37" s="9">
        <v>0.59</v>
      </c>
      <c r="G37" s="23">
        <f t="shared" si="3"/>
        <v>2.36</v>
      </c>
      <c r="H37" s="16">
        <f t="shared" si="4"/>
        <v>0.28319999999999995</v>
      </c>
      <c r="I37" s="25">
        <f t="shared" si="5"/>
        <v>2.6431999999999998</v>
      </c>
    </row>
    <row r="38" spans="1:9" ht="15">
      <c r="A38" s="6">
        <v>530804</v>
      </c>
      <c r="B38" s="11" t="s">
        <v>33</v>
      </c>
      <c r="C38" s="13" t="s">
        <v>46</v>
      </c>
      <c r="D38" s="12" t="s">
        <v>20</v>
      </c>
      <c r="E38" s="12">
        <v>2</v>
      </c>
      <c r="F38" s="9">
        <v>1.24</v>
      </c>
      <c r="G38" s="23">
        <f t="shared" si="3"/>
        <v>2.48</v>
      </c>
      <c r="H38" s="16">
        <f t="shared" si="4"/>
        <v>0.29759999999999998</v>
      </c>
      <c r="I38" s="25">
        <f t="shared" si="5"/>
        <v>2.7776000000000001</v>
      </c>
    </row>
    <row r="39" spans="1:9" ht="15">
      <c r="A39" s="6">
        <v>530804</v>
      </c>
      <c r="B39" s="11" t="s">
        <v>33</v>
      </c>
      <c r="C39" s="13" t="s">
        <v>47</v>
      </c>
      <c r="D39" s="12" t="s">
        <v>20</v>
      </c>
      <c r="E39" s="12">
        <v>2</v>
      </c>
      <c r="F39" s="9">
        <v>0.94</v>
      </c>
      <c r="G39" s="23">
        <f t="shared" si="3"/>
        <v>1.88</v>
      </c>
      <c r="H39" s="16">
        <f t="shared" si="4"/>
        <v>0.22559999999999997</v>
      </c>
      <c r="I39" s="25">
        <f t="shared" si="5"/>
        <v>2.1055999999999999</v>
      </c>
    </row>
    <row r="40" spans="1:9" ht="15">
      <c r="A40" s="6">
        <v>530804</v>
      </c>
      <c r="B40" s="11" t="s">
        <v>33</v>
      </c>
      <c r="C40" s="13" t="s">
        <v>48</v>
      </c>
      <c r="D40" s="12" t="s">
        <v>20</v>
      </c>
      <c r="E40" s="12">
        <v>2</v>
      </c>
      <c r="F40" s="9">
        <v>0.22</v>
      </c>
      <c r="G40" s="23">
        <f t="shared" si="3"/>
        <v>0.44</v>
      </c>
      <c r="H40" s="16">
        <f t="shared" si="4"/>
        <v>5.28E-2</v>
      </c>
      <c r="I40" s="25">
        <f t="shared" si="5"/>
        <v>0.49280000000000002</v>
      </c>
    </row>
    <row r="41" spans="1:9" ht="15">
      <c r="A41" s="6">
        <v>530804</v>
      </c>
      <c r="B41" s="11" t="s">
        <v>33</v>
      </c>
      <c r="C41" s="13" t="s">
        <v>49</v>
      </c>
      <c r="D41" s="12" t="s">
        <v>20</v>
      </c>
      <c r="E41" s="12">
        <v>13</v>
      </c>
      <c r="F41" s="9">
        <v>0.8</v>
      </c>
      <c r="G41" s="23">
        <f t="shared" si="3"/>
        <v>10.4</v>
      </c>
      <c r="H41" s="16">
        <f t="shared" si="4"/>
        <v>1.248</v>
      </c>
      <c r="I41" s="25">
        <f t="shared" si="5"/>
        <v>11.648</v>
      </c>
    </row>
    <row r="42" spans="1:9" ht="15">
      <c r="A42" s="6">
        <v>530804</v>
      </c>
      <c r="B42" s="11" t="s">
        <v>33</v>
      </c>
      <c r="C42" s="13" t="s">
        <v>50</v>
      </c>
      <c r="D42" s="12" t="s">
        <v>20</v>
      </c>
      <c r="E42" s="12">
        <v>2</v>
      </c>
      <c r="F42" s="9">
        <v>1.8</v>
      </c>
      <c r="G42" s="23">
        <f t="shared" si="3"/>
        <v>3.6</v>
      </c>
      <c r="H42" s="16">
        <f t="shared" si="4"/>
        <v>0.432</v>
      </c>
      <c r="I42" s="25">
        <f t="shared" si="5"/>
        <v>4.032</v>
      </c>
    </row>
    <row r="43" spans="1:9" ht="15">
      <c r="A43" s="6">
        <v>530804</v>
      </c>
      <c r="B43" s="11" t="s">
        <v>33</v>
      </c>
      <c r="C43" s="14" t="s">
        <v>51</v>
      </c>
      <c r="D43" s="12" t="s">
        <v>20</v>
      </c>
      <c r="E43" s="12">
        <v>3</v>
      </c>
      <c r="F43" s="9">
        <v>0.15</v>
      </c>
      <c r="G43" s="23">
        <f t="shared" si="3"/>
        <v>0.44999999999999996</v>
      </c>
      <c r="H43" s="16">
        <f t="shared" si="4"/>
        <v>5.3999999999999992E-2</v>
      </c>
      <c r="I43" s="25">
        <f t="shared" si="5"/>
        <v>0.504</v>
      </c>
    </row>
    <row r="44" spans="1:9" ht="15">
      <c r="A44" s="6">
        <v>530804</v>
      </c>
      <c r="B44" s="11" t="s">
        <v>33</v>
      </c>
      <c r="C44" s="14" t="s">
        <v>52</v>
      </c>
      <c r="D44" s="12" t="s">
        <v>20</v>
      </c>
      <c r="E44" s="12">
        <v>1</v>
      </c>
      <c r="F44" s="9">
        <v>0.57999999999999996</v>
      </c>
      <c r="G44" s="23">
        <f t="shared" si="3"/>
        <v>0.57999999999999996</v>
      </c>
      <c r="H44" s="16">
        <f t="shared" si="4"/>
        <v>6.9599999999999995E-2</v>
      </c>
      <c r="I44" s="25">
        <f t="shared" si="5"/>
        <v>0.64959999999999996</v>
      </c>
    </row>
    <row r="45" spans="1:9" ht="15">
      <c r="A45" s="6">
        <v>530804</v>
      </c>
      <c r="B45" s="11" t="s">
        <v>33</v>
      </c>
      <c r="C45" s="44" t="s">
        <v>25</v>
      </c>
      <c r="D45" s="12" t="s">
        <v>20</v>
      </c>
      <c r="E45" s="12">
        <v>5</v>
      </c>
      <c r="F45" s="9"/>
      <c r="G45" s="23">
        <f t="shared" si="3"/>
        <v>0</v>
      </c>
      <c r="H45" s="16">
        <f t="shared" si="4"/>
        <v>0</v>
      </c>
      <c r="I45" s="25">
        <f t="shared" si="5"/>
        <v>0</v>
      </c>
    </row>
    <row r="46" spans="1:9" ht="15">
      <c r="A46" s="6">
        <v>530804</v>
      </c>
      <c r="B46" s="11" t="s">
        <v>33</v>
      </c>
      <c r="C46" s="44" t="s">
        <v>28</v>
      </c>
      <c r="D46" s="12" t="s">
        <v>20</v>
      </c>
      <c r="E46" s="12">
        <v>4</v>
      </c>
      <c r="F46" s="9"/>
      <c r="G46" s="23">
        <f t="shared" si="3"/>
        <v>0</v>
      </c>
      <c r="H46" s="16">
        <f t="shared" si="4"/>
        <v>0</v>
      </c>
      <c r="I46" s="25">
        <f t="shared" si="5"/>
        <v>0</v>
      </c>
    </row>
    <row r="47" spans="1:9" ht="15">
      <c r="A47" s="6">
        <v>530804</v>
      </c>
      <c r="B47" s="11" t="s">
        <v>33</v>
      </c>
      <c r="C47" s="14" t="s">
        <v>53</v>
      </c>
      <c r="D47" s="12" t="s">
        <v>20</v>
      </c>
      <c r="E47" s="12">
        <v>1</v>
      </c>
      <c r="F47" s="9">
        <v>0.65</v>
      </c>
      <c r="G47" s="23">
        <f t="shared" si="3"/>
        <v>0.65</v>
      </c>
      <c r="H47" s="16">
        <f t="shared" si="4"/>
        <v>7.8E-2</v>
      </c>
      <c r="I47" s="25">
        <f t="shared" si="5"/>
        <v>0.72799999999999998</v>
      </c>
    </row>
    <row r="48" spans="1:9" ht="15">
      <c r="A48" s="6">
        <v>530804</v>
      </c>
      <c r="B48" s="11" t="s">
        <v>33</v>
      </c>
      <c r="C48" s="14" t="s">
        <v>54</v>
      </c>
      <c r="D48" s="12" t="s">
        <v>20</v>
      </c>
      <c r="E48" s="12">
        <v>1</v>
      </c>
      <c r="F48" s="9">
        <v>0.24</v>
      </c>
      <c r="G48" s="23">
        <f t="shared" si="3"/>
        <v>0.24</v>
      </c>
      <c r="H48" s="16">
        <f t="shared" si="4"/>
        <v>2.8799999999999999E-2</v>
      </c>
      <c r="I48" s="25">
        <f t="shared" si="5"/>
        <v>0.26879999999999998</v>
      </c>
    </row>
    <row r="49" spans="1:9" ht="15">
      <c r="A49" s="6">
        <v>530804</v>
      </c>
      <c r="B49" s="11" t="s">
        <v>33</v>
      </c>
      <c r="C49" s="14" t="s">
        <v>55</v>
      </c>
      <c r="D49" s="12" t="s">
        <v>20</v>
      </c>
      <c r="E49" s="12">
        <v>2</v>
      </c>
      <c r="F49" s="9">
        <v>1.76</v>
      </c>
      <c r="G49" s="23">
        <f t="shared" si="3"/>
        <v>3.52</v>
      </c>
      <c r="H49" s="16">
        <f t="shared" si="4"/>
        <v>0.4224</v>
      </c>
      <c r="I49" s="25">
        <f t="shared" si="5"/>
        <v>3.9424000000000001</v>
      </c>
    </row>
    <row r="50" spans="1:9" ht="15">
      <c r="A50" s="6">
        <v>530804</v>
      </c>
      <c r="B50" s="11" t="s">
        <v>33</v>
      </c>
      <c r="C50" s="14" t="s">
        <v>56</v>
      </c>
      <c r="D50" s="12" t="s">
        <v>20</v>
      </c>
      <c r="E50" s="12">
        <v>1</v>
      </c>
      <c r="F50" s="9">
        <v>1.35</v>
      </c>
      <c r="G50" s="23">
        <f t="shared" si="3"/>
        <v>1.35</v>
      </c>
      <c r="H50" s="16">
        <f t="shared" si="4"/>
        <v>0.16200000000000001</v>
      </c>
      <c r="I50" s="25">
        <f t="shared" si="5"/>
        <v>1.512</v>
      </c>
    </row>
    <row r="51" spans="1:9" ht="15">
      <c r="A51" s="6">
        <v>530804</v>
      </c>
      <c r="B51" s="11" t="s">
        <v>33</v>
      </c>
      <c r="C51" s="14" t="s">
        <v>57</v>
      </c>
      <c r="D51" s="12" t="s">
        <v>20</v>
      </c>
      <c r="E51" s="12">
        <v>1</v>
      </c>
      <c r="F51" s="9">
        <v>0.6875</v>
      </c>
      <c r="G51" s="23">
        <f t="shared" si="3"/>
        <v>0.6875</v>
      </c>
      <c r="H51" s="16">
        <f t="shared" si="4"/>
        <v>8.249999999999999E-2</v>
      </c>
      <c r="I51" s="25">
        <f t="shared" si="5"/>
        <v>0.77</v>
      </c>
    </row>
    <row r="52" spans="1:9" ht="15">
      <c r="A52" s="6">
        <v>530804</v>
      </c>
      <c r="B52" s="11" t="s">
        <v>33</v>
      </c>
      <c r="C52" s="14" t="s">
        <v>58</v>
      </c>
      <c r="D52" s="12" t="s">
        <v>20</v>
      </c>
      <c r="E52" s="12">
        <v>1</v>
      </c>
      <c r="F52" s="9">
        <v>0.6875</v>
      </c>
      <c r="G52" s="23">
        <f t="shared" si="3"/>
        <v>0.6875</v>
      </c>
      <c r="H52" s="16">
        <f t="shared" si="4"/>
        <v>8.249999999999999E-2</v>
      </c>
      <c r="I52" s="25">
        <f t="shared" si="5"/>
        <v>0.77</v>
      </c>
    </row>
    <row r="53" spans="1:9" ht="15">
      <c r="A53" s="6">
        <v>530804</v>
      </c>
      <c r="B53" s="11" t="s">
        <v>33</v>
      </c>
      <c r="C53" s="14" t="s">
        <v>59</v>
      </c>
      <c r="D53" s="12" t="s">
        <v>20</v>
      </c>
      <c r="E53" s="12">
        <v>1</v>
      </c>
      <c r="F53" s="9">
        <v>3.33</v>
      </c>
      <c r="G53" s="23">
        <f t="shared" si="3"/>
        <v>3.33</v>
      </c>
      <c r="H53" s="16">
        <f t="shared" si="4"/>
        <v>0.39960000000000001</v>
      </c>
      <c r="I53" s="25">
        <f t="shared" si="5"/>
        <v>3.7296</v>
      </c>
    </row>
    <row r="54" spans="1:9" ht="15">
      <c r="A54" s="6">
        <v>530804</v>
      </c>
      <c r="B54" s="11" t="s">
        <v>33</v>
      </c>
      <c r="C54" s="14" t="s">
        <v>60</v>
      </c>
      <c r="D54" s="12" t="s">
        <v>20</v>
      </c>
      <c r="E54" s="12">
        <v>20</v>
      </c>
      <c r="F54" s="9">
        <v>0.25</v>
      </c>
      <c r="G54" s="23">
        <f t="shared" si="3"/>
        <v>5</v>
      </c>
      <c r="H54" s="16">
        <f t="shared" si="4"/>
        <v>0.6</v>
      </c>
      <c r="I54" s="25">
        <f t="shared" si="5"/>
        <v>5.6</v>
      </c>
    </row>
    <row r="55" spans="1:9" ht="15">
      <c r="A55" s="6">
        <v>530804</v>
      </c>
      <c r="B55" s="11" t="s">
        <v>33</v>
      </c>
      <c r="C55" s="14" t="s">
        <v>61</v>
      </c>
      <c r="D55" s="12" t="s">
        <v>20</v>
      </c>
      <c r="E55" s="12">
        <v>2</v>
      </c>
      <c r="F55" s="9">
        <v>0.44</v>
      </c>
      <c r="G55" s="23">
        <f t="shared" si="3"/>
        <v>0.88</v>
      </c>
      <c r="H55" s="16">
        <f t="shared" si="4"/>
        <v>0.1056</v>
      </c>
      <c r="I55" s="25">
        <f t="shared" si="5"/>
        <v>0.98560000000000003</v>
      </c>
    </row>
    <row r="56" spans="1:9" ht="15">
      <c r="A56" s="6">
        <v>530804</v>
      </c>
      <c r="B56" s="11" t="s">
        <v>33</v>
      </c>
      <c r="C56" s="14" t="s">
        <v>62</v>
      </c>
      <c r="D56" s="12" t="s">
        <v>20</v>
      </c>
      <c r="E56" s="12">
        <v>2</v>
      </c>
      <c r="F56" s="9">
        <v>0.44</v>
      </c>
      <c r="G56" s="23">
        <f t="shared" si="3"/>
        <v>0.88</v>
      </c>
      <c r="H56" s="16">
        <f t="shared" si="4"/>
        <v>0.1056</v>
      </c>
      <c r="I56" s="25">
        <f t="shared" si="5"/>
        <v>0.98560000000000003</v>
      </c>
    </row>
    <row r="57" spans="1:9" ht="15">
      <c r="A57" s="6">
        <v>530804</v>
      </c>
      <c r="B57" s="11" t="s">
        <v>33</v>
      </c>
      <c r="C57" s="14" t="s">
        <v>63</v>
      </c>
      <c r="D57" s="12" t="s">
        <v>20</v>
      </c>
      <c r="E57" s="12">
        <v>2</v>
      </c>
      <c r="F57" s="9">
        <v>0.44</v>
      </c>
      <c r="G57" s="23">
        <f t="shared" si="3"/>
        <v>0.88</v>
      </c>
      <c r="H57" s="16">
        <f t="shared" si="4"/>
        <v>0.1056</v>
      </c>
      <c r="I57" s="25">
        <f t="shared" si="5"/>
        <v>0.98560000000000003</v>
      </c>
    </row>
    <row r="58" spans="1:9" ht="15">
      <c r="A58" s="6">
        <v>530804</v>
      </c>
      <c r="B58" s="11" t="s">
        <v>33</v>
      </c>
      <c r="C58" s="14" t="s">
        <v>64</v>
      </c>
      <c r="D58" s="12" t="s">
        <v>20</v>
      </c>
      <c r="E58" s="12">
        <v>2</v>
      </c>
      <c r="F58" s="9">
        <v>0.44</v>
      </c>
      <c r="G58" s="23">
        <f t="shared" si="3"/>
        <v>0.88</v>
      </c>
      <c r="H58" s="16">
        <f t="shared" si="4"/>
        <v>0.1056</v>
      </c>
      <c r="I58" s="25">
        <f t="shared" si="5"/>
        <v>0.98560000000000003</v>
      </c>
    </row>
    <row r="59" spans="1:9" ht="15">
      <c r="A59" s="6">
        <v>530804</v>
      </c>
      <c r="B59" s="11" t="s">
        <v>33</v>
      </c>
      <c r="C59" s="14" t="s">
        <v>65</v>
      </c>
      <c r="D59" s="12" t="s">
        <v>20</v>
      </c>
      <c r="E59" s="12">
        <v>2</v>
      </c>
      <c r="F59" s="9">
        <v>0.48</v>
      </c>
      <c r="G59" s="23">
        <f t="shared" si="3"/>
        <v>0.96</v>
      </c>
      <c r="H59" s="16">
        <f t="shared" si="4"/>
        <v>0.1152</v>
      </c>
      <c r="I59" s="25">
        <f t="shared" si="5"/>
        <v>1.0751999999999999</v>
      </c>
    </row>
    <row r="60" spans="1:9" ht="15">
      <c r="A60" s="6">
        <v>530804</v>
      </c>
      <c r="B60" s="11" t="s">
        <v>33</v>
      </c>
      <c r="C60" s="14" t="s">
        <v>66</v>
      </c>
      <c r="D60" s="12" t="s">
        <v>20</v>
      </c>
      <c r="E60" s="12">
        <v>2</v>
      </c>
      <c r="F60" s="9">
        <v>1.0900000000000001</v>
      </c>
      <c r="G60" s="23">
        <f t="shared" si="3"/>
        <v>2.1800000000000002</v>
      </c>
      <c r="H60" s="16">
        <f t="shared" si="4"/>
        <v>0.2616</v>
      </c>
      <c r="I60" s="25">
        <f t="shared" si="5"/>
        <v>2.4416000000000002</v>
      </c>
    </row>
    <row r="61" spans="1:9" ht="15">
      <c r="A61" s="6">
        <v>530804</v>
      </c>
      <c r="B61" s="11" t="s">
        <v>33</v>
      </c>
      <c r="C61" s="14" t="s">
        <v>67</v>
      </c>
      <c r="D61" s="12" t="s">
        <v>20</v>
      </c>
      <c r="E61" s="12">
        <v>1</v>
      </c>
      <c r="F61" s="9">
        <v>0.45</v>
      </c>
      <c r="G61" s="23">
        <f t="shared" si="3"/>
        <v>0.45</v>
      </c>
      <c r="H61" s="16">
        <f t="shared" si="4"/>
        <v>5.3999999999999999E-2</v>
      </c>
      <c r="I61" s="25">
        <f t="shared" si="5"/>
        <v>0.504</v>
      </c>
    </row>
    <row r="62" spans="1:9" ht="15">
      <c r="A62" s="6">
        <v>530804</v>
      </c>
      <c r="B62" s="11" t="s">
        <v>33</v>
      </c>
      <c r="C62" s="14" t="s">
        <v>68</v>
      </c>
      <c r="D62" s="12" t="s">
        <v>20</v>
      </c>
      <c r="E62" s="12">
        <v>2</v>
      </c>
      <c r="F62" s="9">
        <v>2</v>
      </c>
      <c r="G62" s="23">
        <f t="shared" si="3"/>
        <v>4</v>
      </c>
      <c r="H62" s="16">
        <f t="shared" si="4"/>
        <v>0.48</v>
      </c>
      <c r="I62" s="25">
        <f t="shared" si="5"/>
        <v>4.4800000000000004</v>
      </c>
    </row>
    <row r="63" spans="1:9" ht="15">
      <c r="A63" s="6">
        <v>530804</v>
      </c>
      <c r="B63" s="11" t="s">
        <v>33</v>
      </c>
      <c r="C63" s="14" t="s">
        <v>69</v>
      </c>
      <c r="D63" s="12" t="s">
        <v>20</v>
      </c>
      <c r="E63" s="12">
        <v>1</v>
      </c>
      <c r="F63" s="9">
        <v>1.1299999999999999</v>
      </c>
      <c r="G63" s="23">
        <f t="shared" si="3"/>
        <v>1.1299999999999999</v>
      </c>
      <c r="H63" s="16">
        <f t="shared" si="4"/>
        <v>0.13559999999999997</v>
      </c>
      <c r="I63" s="25">
        <f t="shared" si="5"/>
        <v>1.2655999999999998</v>
      </c>
    </row>
    <row r="64" spans="1:9" ht="15">
      <c r="A64" s="6">
        <v>530804</v>
      </c>
      <c r="B64" s="11" t="s">
        <v>33</v>
      </c>
      <c r="C64" s="14" t="s">
        <v>70</v>
      </c>
      <c r="D64" s="12" t="s">
        <v>20</v>
      </c>
      <c r="E64" s="12">
        <v>1</v>
      </c>
      <c r="F64" s="9">
        <v>3.3</v>
      </c>
      <c r="G64" s="23">
        <f t="shared" si="3"/>
        <v>3.3</v>
      </c>
      <c r="H64" s="16">
        <f t="shared" si="4"/>
        <v>0.39599999999999996</v>
      </c>
      <c r="I64" s="25">
        <f t="shared" si="5"/>
        <v>3.6959999999999997</v>
      </c>
    </row>
    <row r="65" spans="1:9" ht="15">
      <c r="A65" s="6">
        <v>530804</v>
      </c>
      <c r="B65" s="11" t="s">
        <v>33</v>
      </c>
      <c r="C65" s="14" t="s">
        <v>71</v>
      </c>
      <c r="D65" s="12" t="s">
        <v>20</v>
      </c>
      <c r="E65" s="12">
        <v>1</v>
      </c>
      <c r="F65" s="9">
        <v>10.59</v>
      </c>
      <c r="G65" s="23">
        <f t="shared" si="3"/>
        <v>10.59</v>
      </c>
      <c r="H65" s="16">
        <f t="shared" si="4"/>
        <v>1.2707999999999999</v>
      </c>
      <c r="I65" s="25">
        <f t="shared" si="5"/>
        <v>11.860799999999999</v>
      </c>
    </row>
    <row r="66" spans="1:9" ht="15">
      <c r="A66" s="6">
        <v>530804</v>
      </c>
      <c r="B66" s="11" t="s">
        <v>33</v>
      </c>
      <c r="C66" s="14" t="s">
        <v>72</v>
      </c>
      <c r="D66" s="12" t="s">
        <v>20</v>
      </c>
      <c r="E66" s="12">
        <v>1</v>
      </c>
      <c r="F66" s="21">
        <v>11.54</v>
      </c>
      <c r="G66" s="23">
        <f t="shared" si="3"/>
        <v>11.54</v>
      </c>
      <c r="H66" s="16">
        <f t="shared" si="4"/>
        <v>1.3847999999999998</v>
      </c>
      <c r="I66" s="25">
        <f t="shared" si="5"/>
        <v>12.924799999999999</v>
      </c>
    </row>
    <row r="67" spans="1:9" ht="15">
      <c r="A67" s="6">
        <v>530804</v>
      </c>
      <c r="B67" s="11" t="s">
        <v>33</v>
      </c>
      <c r="C67" s="14" t="s">
        <v>73</v>
      </c>
      <c r="D67" s="12" t="s">
        <v>20</v>
      </c>
      <c r="E67" s="12">
        <v>1</v>
      </c>
      <c r="F67" s="9">
        <v>0.64</v>
      </c>
      <c r="G67" s="23">
        <f t="shared" si="3"/>
        <v>0.64</v>
      </c>
      <c r="H67" s="16">
        <f t="shared" si="4"/>
        <v>7.6799999999999993E-2</v>
      </c>
      <c r="I67" s="25">
        <f t="shared" si="5"/>
        <v>0.71679999999999999</v>
      </c>
    </row>
    <row r="68" spans="1:9" ht="15">
      <c r="A68" s="6">
        <v>530804</v>
      </c>
      <c r="B68" s="11" t="s">
        <v>33</v>
      </c>
      <c r="C68" s="14" t="s">
        <v>74</v>
      </c>
      <c r="D68" s="12" t="s">
        <v>20</v>
      </c>
      <c r="E68" s="12">
        <v>2</v>
      </c>
      <c r="F68" s="9">
        <v>0.39</v>
      </c>
      <c r="G68" s="23">
        <f t="shared" si="3"/>
        <v>0.78</v>
      </c>
      <c r="H68" s="16">
        <f t="shared" si="4"/>
        <v>9.3600000000000003E-2</v>
      </c>
      <c r="I68" s="25">
        <f t="shared" si="5"/>
        <v>0.87360000000000004</v>
      </c>
    </row>
    <row r="69" spans="1:9" ht="15">
      <c r="A69" s="6">
        <v>530804</v>
      </c>
      <c r="B69" s="11" t="s">
        <v>33</v>
      </c>
      <c r="C69" s="14" t="s">
        <v>75</v>
      </c>
      <c r="D69" s="12" t="s">
        <v>20</v>
      </c>
      <c r="E69" s="12">
        <v>1</v>
      </c>
      <c r="F69" s="21">
        <v>3.76</v>
      </c>
      <c r="G69" s="23">
        <f t="shared" si="3"/>
        <v>3.76</v>
      </c>
      <c r="H69" s="16">
        <f t="shared" si="4"/>
        <v>0.45119999999999993</v>
      </c>
      <c r="I69" s="25">
        <f t="shared" si="5"/>
        <v>4.2111999999999998</v>
      </c>
    </row>
    <row r="70" spans="1:9" ht="15">
      <c r="A70" s="6">
        <v>530804</v>
      </c>
      <c r="B70" s="11" t="s">
        <v>33</v>
      </c>
      <c r="C70" s="14" t="s">
        <v>76</v>
      </c>
      <c r="D70" s="12" t="s">
        <v>20</v>
      </c>
      <c r="E70" s="12">
        <v>1</v>
      </c>
      <c r="F70" s="9">
        <v>0.28000000000000003</v>
      </c>
      <c r="G70" s="23">
        <f t="shared" si="3"/>
        <v>0.28000000000000003</v>
      </c>
      <c r="H70" s="16">
        <f t="shared" si="4"/>
        <v>3.3600000000000005E-2</v>
      </c>
      <c r="I70" s="25">
        <f t="shared" si="5"/>
        <v>0.31360000000000005</v>
      </c>
    </row>
    <row r="71" spans="1:9" ht="15">
      <c r="A71" s="6">
        <v>530804</v>
      </c>
      <c r="B71" s="11" t="s">
        <v>33</v>
      </c>
      <c r="C71" s="14" t="s">
        <v>77</v>
      </c>
      <c r="D71" s="12" t="s">
        <v>20</v>
      </c>
      <c r="E71" s="12">
        <v>2</v>
      </c>
      <c r="F71" s="9">
        <v>0.68</v>
      </c>
      <c r="G71" s="23">
        <f t="shared" si="3"/>
        <v>1.36</v>
      </c>
      <c r="H71" s="16">
        <f t="shared" si="4"/>
        <v>0.16320000000000001</v>
      </c>
      <c r="I71" s="25">
        <f t="shared" si="5"/>
        <v>1.5232000000000001</v>
      </c>
    </row>
    <row r="72" spans="1:9" ht="15">
      <c r="A72" s="6">
        <v>530804</v>
      </c>
      <c r="B72" s="11" t="s">
        <v>33</v>
      </c>
      <c r="C72" s="14" t="s">
        <v>78</v>
      </c>
      <c r="D72" s="12" t="s">
        <v>20</v>
      </c>
      <c r="E72" s="12">
        <v>5</v>
      </c>
      <c r="F72" s="21">
        <v>0.12</v>
      </c>
      <c r="G72" s="23">
        <f t="shared" si="3"/>
        <v>0.6</v>
      </c>
      <c r="H72" s="16">
        <f t="shared" si="4"/>
        <v>7.1999999999999995E-2</v>
      </c>
      <c r="I72" s="25">
        <f t="shared" si="5"/>
        <v>0.67199999999999993</v>
      </c>
    </row>
    <row r="73" spans="1:9" ht="15">
      <c r="A73" s="6">
        <v>530804</v>
      </c>
      <c r="B73" s="11" t="s">
        <v>33</v>
      </c>
      <c r="C73" s="14" t="s">
        <v>79</v>
      </c>
      <c r="D73" s="12" t="s">
        <v>20</v>
      </c>
      <c r="E73" s="12">
        <v>5</v>
      </c>
      <c r="F73" s="9">
        <v>7.6999999999999999E-2</v>
      </c>
      <c r="G73" s="23">
        <f t="shared" si="3"/>
        <v>0.38500000000000001</v>
      </c>
      <c r="H73" s="16">
        <f t="shared" si="4"/>
        <v>4.6199999999999998E-2</v>
      </c>
      <c r="I73" s="25">
        <f t="shared" si="5"/>
        <v>0.43120000000000003</v>
      </c>
    </row>
    <row r="74" spans="1:9" ht="15">
      <c r="A74" s="6">
        <v>530804</v>
      </c>
      <c r="B74" s="11" t="s">
        <v>33</v>
      </c>
      <c r="C74" s="14" t="s">
        <v>80</v>
      </c>
      <c r="D74" s="12" t="s">
        <v>20</v>
      </c>
      <c r="E74" s="12">
        <v>3</v>
      </c>
      <c r="F74" s="9">
        <v>1.81</v>
      </c>
      <c r="G74" s="23">
        <f t="shared" si="3"/>
        <v>5.43</v>
      </c>
      <c r="H74" s="16">
        <f t="shared" si="4"/>
        <v>0.65159999999999996</v>
      </c>
      <c r="I74" s="25">
        <f t="shared" si="5"/>
        <v>6.0815999999999999</v>
      </c>
    </row>
    <row r="75" spans="1:9" ht="16" thickBot="1">
      <c r="A75" s="67" t="s">
        <v>13</v>
      </c>
      <c r="B75" s="68"/>
      <c r="C75" s="68"/>
      <c r="D75" s="68"/>
      <c r="E75" s="68"/>
      <c r="F75" s="69"/>
      <c r="G75" s="36">
        <f>SUM(G29:G74)</f>
        <v>140.84999999999994</v>
      </c>
      <c r="H75" s="17">
        <f>SUM(H29:H74)</f>
        <v>16.062000000000001</v>
      </c>
      <c r="I75" s="37">
        <f>SUM(I29:I74)</f>
        <v>156.91200000000003</v>
      </c>
    </row>
    <row r="76" spans="1:9" ht="18" thickBot="1">
      <c r="A76" s="48" t="s">
        <v>22</v>
      </c>
      <c r="B76" s="49"/>
      <c r="C76" s="49"/>
      <c r="D76" s="49"/>
      <c r="E76" s="49"/>
      <c r="F76" s="49"/>
      <c r="G76" s="49"/>
      <c r="H76" s="50"/>
      <c r="I76" s="51"/>
    </row>
    <row r="77" spans="1:9" ht="15">
      <c r="A77" s="30" t="s">
        <v>3</v>
      </c>
      <c r="B77" s="31" t="s">
        <v>32</v>
      </c>
      <c r="C77" s="1" t="s">
        <v>4</v>
      </c>
      <c r="D77" s="2" t="s">
        <v>5</v>
      </c>
      <c r="E77" s="2" t="s">
        <v>6</v>
      </c>
      <c r="F77" s="8" t="s">
        <v>7</v>
      </c>
      <c r="G77" s="22" t="s">
        <v>8</v>
      </c>
      <c r="H77" s="15" t="s">
        <v>9</v>
      </c>
      <c r="I77" s="24" t="s">
        <v>10</v>
      </c>
    </row>
    <row r="78" spans="1:9" ht="300">
      <c r="A78" s="6">
        <v>840104</v>
      </c>
      <c r="B78" s="11" t="s">
        <v>33</v>
      </c>
      <c r="C78" s="42" t="s">
        <v>81</v>
      </c>
      <c r="D78" s="4" t="s">
        <v>20</v>
      </c>
      <c r="E78" s="4">
        <v>1</v>
      </c>
      <c r="F78" s="9">
        <f>1029+225</f>
        <v>1254</v>
      </c>
      <c r="G78" s="23">
        <f t="shared" ref="G78:G79" si="6">+E78*F78</f>
        <v>1254</v>
      </c>
      <c r="H78" s="16">
        <f>+G78*0.12</f>
        <v>150.47999999999999</v>
      </c>
      <c r="I78" s="25">
        <f t="shared" ref="I78:I79" si="7">+G78+H78</f>
        <v>1404.48</v>
      </c>
    </row>
    <row r="79" spans="1:9" ht="30">
      <c r="A79" s="6">
        <v>840104</v>
      </c>
      <c r="B79" s="11" t="s">
        <v>33</v>
      </c>
      <c r="C79" s="42" t="s">
        <v>35</v>
      </c>
      <c r="D79" s="4" t="s">
        <v>20</v>
      </c>
      <c r="E79" s="4">
        <v>1</v>
      </c>
      <c r="F79" s="9">
        <v>900</v>
      </c>
      <c r="G79" s="23">
        <f t="shared" si="6"/>
        <v>900</v>
      </c>
      <c r="H79" s="16">
        <f t="shared" ref="H79" si="8">+G79*12%</f>
        <v>108</v>
      </c>
      <c r="I79" s="25">
        <f t="shared" si="7"/>
        <v>1008</v>
      </c>
    </row>
    <row r="80" spans="1:9" ht="16" thickBot="1">
      <c r="A80" s="32"/>
      <c r="B80" s="38"/>
      <c r="C80" s="52" t="s">
        <v>23</v>
      </c>
      <c r="D80" s="52"/>
      <c r="E80" s="52"/>
      <c r="F80" s="52"/>
      <c r="G80" s="36">
        <f>SUM(G78:G79)</f>
        <v>2154</v>
      </c>
      <c r="H80" s="26">
        <f>SUM(H78:H79)</f>
        <v>258.48</v>
      </c>
      <c r="I80" s="37">
        <f>SUM(I78:I79)</f>
        <v>2412.48</v>
      </c>
    </row>
    <row r="81" spans="1:9" ht="19" thickBot="1">
      <c r="A81" s="53" t="s">
        <v>14</v>
      </c>
      <c r="B81" s="54"/>
      <c r="C81" s="55"/>
      <c r="D81" s="55"/>
      <c r="E81" s="55"/>
      <c r="F81" s="55"/>
      <c r="G81" s="45">
        <f>G80+G75+G26+G13</f>
        <v>2622.35</v>
      </c>
      <c r="H81" s="46">
        <f>H80+H75+H26+H13</f>
        <v>312.94200000000001</v>
      </c>
      <c r="I81" s="47">
        <f>I80+I75+I26+I13</f>
        <v>2935.2919999999999</v>
      </c>
    </row>
  </sheetData>
  <mergeCells count="15">
    <mergeCell ref="A76:I76"/>
    <mergeCell ref="C80:F80"/>
    <mergeCell ref="A81:F81"/>
    <mergeCell ref="A1:I1"/>
    <mergeCell ref="B7:I7"/>
    <mergeCell ref="A9:I9"/>
    <mergeCell ref="A13:F13"/>
    <mergeCell ref="A14:I14"/>
    <mergeCell ref="A26:F26"/>
    <mergeCell ref="A27:I27"/>
    <mergeCell ref="A2:I2"/>
    <mergeCell ref="A3:I3"/>
    <mergeCell ref="A4:I4"/>
    <mergeCell ref="A5:I5"/>
    <mergeCell ref="A75:F75"/>
  </mergeCells>
  <printOptions horizontalCentered="1"/>
  <pageMargins left="0.59055118110236227" right="0.39370078740157483" top="0.59055118110236227" bottom="0.39370078740157483" header="0.31496062992125984" footer="0.31496062992125984"/>
  <pageSetup scale="80" orientation="portrait" horizontalDpi="360" verticalDpi="36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 SEMILLA 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Estrella</dc:creator>
  <cp:lastModifiedBy>Apple Inc</cp:lastModifiedBy>
  <cp:revision/>
  <cp:lastPrinted>2018-02-23T14:43:13Z</cp:lastPrinted>
  <dcterms:created xsi:type="dcterms:W3CDTF">2017-05-15T14:26:09Z</dcterms:created>
  <dcterms:modified xsi:type="dcterms:W3CDTF">2018-05-15T04:17:53Z</dcterms:modified>
</cp:coreProperties>
</file>