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Evelyn Almeida\Documents\Documentos\Proyecto Semilla 4\Documentos Finales\Finales\"/>
    </mc:Choice>
  </mc:AlternateContent>
  <xr:revisionPtr revIDLastSave="0" documentId="13_ncr:1_{7BF9F4B5-4780-4648-BF10-B4D0E01B6848}" xr6:coauthVersionLast="32" xr6:coauthVersionMax="32" xr10:uidLastSave="{00000000-0000-0000-0000-000000000000}"/>
  <bookViews>
    <workbookView xWindow="0" yWindow="0" windowWidth="19200" windowHeight="6585" xr2:uid="{00000000-000D-0000-FFFF-FFFF00000000}"/>
  </bookViews>
  <sheets>
    <sheet name="CORREGIDO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H12" i="2" l="1"/>
  <c r="I12" i="2" s="1"/>
  <c r="H39" i="2"/>
  <c r="F39" i="2"/>
  <c r="E39" i="2"/>
  <c r="G38" i="2"/>
  <c r="I38" i="2" s="1"/>
  <c r="G37" i="2"/>
  <c r="I37" i="2" s="1"/>
  <c r="G36" i="2"/>
  <c r="I36" i="2" s="1"/>
  <c r="G35" i="2"/>
  <c r="F32" i="2"/>
  <c r="E32" i="2"/>
  <c r="G31" i="2"/>
  <c r="G30" i="2"/>
  <c r="G29" i="2"/>
  <c r="G28" i="2"/>
  <c r="G27" i="2"/>
  <c r="G32" i="2" s="1"/>
  <c r="F24" i="2"/>
  <c r="E24" i="2"/>
  <c r="G23" i="2"/>
  <c r="G22" i="2"/>
  <c r="F19" i="2"/>
  <c r="E19" i="2"/>
  <c r="G18" i="2"/>
  <c r="G17" i="2"/>
  <c r="I17" i="2" s="1"/>
  <c r="I16" i="2"/>
  <c r="G16" i="2"/>
  <c r="F13" i="2"/>
  <c r="E13" i="2"/>
  <c r="H11" i="2"/>
  <c r="I11" i="2" s="1"/>
  <c r="G11" i="2"/>
  <c r="G10" i="2"/>
  <c r="I27" i="2" l="1"/>
  <c r="H30" i="2"/>
  <c r="I30" i="2" s="1"/>
  <c r="G19" i="2"/>
  <c r="G39" i="2"/>
  <c r="G24" i="2"/>
  <c r="H23" i="2"/>
  <c r="I23" i="2"/>
  <c r="H28" i="2"/>
  <c r="I35" i="2"/>
  <c r="I39" i="2" s="1"/>
  <c r="G13" i="2"/>
  <c r="H22" i="2"/>
  <c r="H29" i="2"/>
  <c r="I29" i="2" s="1"/>
  <c r="H31" i="2"/>
  <c r="I31" i="2" s="1"/>
  <c r="H18" i="2"/>
  <c r="H19" i="2" s="1"/>
  <c r="H10" i="2"/>
  <c r="H13" i="2" s="1"/>
  <c r="H32" i="2" l="1"/>
  <c r="G40" i="2"/>
  <c r="H24" i="2"/>
  <c r="H40" i="2" s="1"/>
  <c r="I22" i="2"/>
  <c r="I24" i="2" s="1"/>
  <c r="I10" i="2"/>
  <c r="I13" i="2" s="1"/>
  <c r="I18" i="2"/>
  <c r="I19" i="2" s="1"/>
  <c r="I28" i="2"/>
  <c r="I32" i="2" s="1"/>
  <c r="I40" i="2" l="1"/>
</calcChain>
</file>

<file path=xl/sharedStrings.xml><?xml version="1.0" encoding="utf-8"?>
<sst xmlns="http://schemas.openxmlformats.org/spreadsheetml/2006/main" count="116" uniqueCount="50">
  <si>
    <t>UNIVERSIDAD CENTRAL DEL ECUADOR</t>
  </si>
  <si>
    <t>VICERRECTORADO DE INVESTIGACIÓN, DOCTORADOS E INNOVACIÓN</t>
  </si>
  <si>
    <t>DIRECCION DE INVESTIGACIÓN  -  COMISIÓN DE INVESTIGACIÓN FORMATIVA</t>
  </si>
  <si>
    <t>PROTOCOLO INVESTIGACIÓN SEMILLA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</si>
  <si>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</si>
  <si>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t>PROYECTO:</t>
  </si>
  <si>
    <t>CÓDIGO:</t>
  </si>
  <si>
    <t>530204 EDICION, REPRODUCCION, IMPRESIÓN, PUBLICACIONES, SUSCRIPCIONES, 
FOTOCOPIADO, TRADUCCION, EMPASTADO.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</si>
  <si>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</si>
  <si>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</si>
  <si>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</si>
  <si>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</si>
  <si>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</si>
  <si>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</si>
  <si>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</si>
  <si>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</si>
  <si>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</si>
  <si>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530804 MATERIAL DE OFICINA</t>
  </si>
  <si>
    <t>Unidad</t>
  </si>
  <si>
    <t>530801 TOTAL ALIMENTOS Y BEBIDAS</t>
  </si>
  <si>
    <t>530804 TOTAL MATERIAL DE OFICINA</t>
  </si>
  <si>
    <t>840109 LIBROS Y COLECCIONES</t>
  </si>
  <si>
    <t>840109 TOTAL LIBROS Y COLECCIONES</t>
  </si>
  <si>
    <t>TOTAL PRESUESTO PROYECTO SEMILLA</t>
  </si>
  <si>
    <t>unidad</t>
  </si>
  <si>
    <t>Saberes Ancestrales como Fuente de Transmisión de Conocimiento, Cultura, Fortalecimiento, y Uso de Lenguas Ancestrales: Un Estudio Narrativo</t>
  </si>
  <si>
    <t>Libro: Bilingualismo en el mundo hispanohablante</t>
  </si>
  <si>
    <t>Magical Writing In Salasaca: Literacy And Power In Highland Ecuador (Westview Case Studies in Anthropology</t>
  </si>
  <si>
    <t>Pacha Yachay: Cosmopercepción Andina </t>
  </si>
  <si>
    <t>El hombre y la cultura andina : III Congreso Peruano, (31 de Enero -5 de Febrero 1977) : actas y trabajos / editor, Ramiro Matos Mendieta</t>
  </si>
  <si>
    <t>530201 TRANSPORTE DE PERSONAL</t>
  </si>
  <si>
    <t>Movilización Quito - Otavalo  (Comunidad Agato)</t>
  </si>
  <si>
    <t>Unitario</t>
  </si>
  <si>
    <t>Movilización Azoguez - Quito</t>
  </si>
  <si>
    <t>530201 TOTAL TRANSPORTE DE PERSONAL</t>
  </si>
  <si>
    <t>Impresón informe de investigacion a color</t>
  </si>
  <si>
    <t>Edición y Reproducción de registros escritos</t>
  </si>
  <si>
    <t>Código</t>
  </si>
  <si>
    <t>cif4-cs-ci-1</t>
  </si>
  <si>
    <t>530801 ALIMENTOS Y BEBIDAS (COMPENSACION PARA LOS SUJETOS DE ESTUDIO)</t>
  </si>
  <si>
    <t>RESMA DE PAPEL BOND A4 DE 75 GR</t>
  </si>
  <si>
    <t>LAPIZ HB CON GOMA CAJA 12 UNIDADES</t>
  </si>
  <si>
    <t>ARCHIVADORES TAMANO OFICIO LOMO 8 CMS</t>
  </si>
  <si>
    <t>MARCADOR TIZA LIQUIDA PUNTA GRUESA negro</t>
  </si>
  <si>
    <t>MARCADOR TIZA LIQUIDA PUNTA GRUESA azul</t>
  </si>
  <si>
    <t>Aimentación -Refrigerio 
 Quito  (CATÁLOGO ELECTRÓNICO)</t>
  </si>
  <si>
    <t>ALMEIDA EVELYN  -  CENTRO DE IDIOMAS</t>
  </si>
  <si>
    <t>Alimentación -Refrigerio Comunidad
 Agato Otavalo</t>
  </si>
  <si>
    <t>Copias de trípticos a color</t>
  </si>
  <si>
    <t>Movilización de comunidad evento se socializacion en Quito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</si>
</sst>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2F5496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sz val="11"/>
      <color rgb="FF111111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6" xfId="0" applyFont="1" applyFill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4" fontId="8" fillId="0" borderId="11" xfId="0" applyNumberFormat="1" applyFont="1" applyBorder="1" applyAlignment="1" applyProtection="1">
      <alignment horizontal="right" vertical="center" wrapText="1"/>
    </xf>
    <xf numFmtId="4" fontId="5" fillId="4" borderId="12" xfId="0" applyNumberFormat="1" applyFont="1" applyFill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Alignment="1" applyProtection="1">
      <alignment horizontal="right" vertical="center" wrapText="1"/>
    </xf>
    <xf numFmtId="4" fontId="5" fillId="4" borderId="11" xfId="0" applyNumberFormat="1" applyFont="1" applyFill="1" applyBorder="1" applyAlignment="1" applyProtection="1">
      <alignment vertical="center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4" fontId="5" fillId="4" borderId="11" xfId="0" applyNumberFormat="1" applyFont="1" applyFill="1" applyBorder="1" applyAlignment="1" applyProtection="1">
      <alignment horizontal="center" vertical="center" wrapText="1"/>
    </xf>
    <xf numFmtId="4" fontId="5" fillId="4" borderId="12" xfId="0" applyNumberFormat="1" applyFont="1" applyFill="1" applyBorder="1" applyAlignment="1" applyProtection="1">
      <alignment horizontal="center" vertical="center" wrapText="1"/>
    </xf>
    <xf numFmtId="2" fontId="8" fillId="0" borderId="11" xfId="0" applyNumberFormat="1" applyFont="1" applyBorder="1" applyAlignment="1" applyProtection="1">
      <alignment horizontal="right" vertical="center" wrapText="1"/>
      <protection locked="0"/>
    </xf>
    <xf numFmtId="4" fontId="5" fillId="4" borderId="11" xfId="0" applyNumberFormat="1" applyFont="1" applyFill="1" applyBorder="1" applyAlignment="1" applyProtection="1">
      <alignment horizontal="right" vertical="center"/>
    </xf>
    <xf numFmtId="4" fontId="5" fillId="4" borderId="12" xfId="0" applyNumberFormat="1" applyFont="1" applyFill="1" applyBorder="1" applyAlignment="1" applyProtection="1">
      <alignment horizontal="right" vertical="center"/>
    </xf>
    <xf numFmtId="4" fontId="10" fillId="5" borderId="14" xfId="0" applyNumberFormat="1" applyFont="1" applyFill="1" applyBorder="1" applyAlignment="1">
      <alignment horizontal="center" vertical="center"/>
    </xf>
    <xf numFmtId="4" fontId="11" fillId="5" borderId="14" xfId="0" applyNumberFormat="1" applyFont="1" applyFill="1" applyBorder="1" applyAlignment="1" applyProtection="1">
      <alignment horizontal="center" vertical="center" wrapText="1"/>
    </xf>
    <xf numFmtId="4" fontId="11" fillId="5" borderId="15" xfId="0" applyNumberFormat="1" applyFont="1" applyFill="1" applyBorder="1" applyAlignment="1" applyProtection="1">
      <alignment horizontal="center" vertical="center" wrapText="1"/>
    </xf>
    <xf numFmtId="2" fontId="8" fillId="0" borderId="11" xfId="0" applyNumberFormat="1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 wrapText="1"/>
    </xf>
    <xf numFmtId="4" fontId="1" fillId="2" borderId="0" xfId="0" applyNumberFormat="1" applyFont="1" applyFill="1" applyBorder="1" applyAlignment="1" applyProtection="1">
      <alignment horizontal="center" wrapText="1"/>
    </xf>
    <xf numFmtId="4" fontId="1" fillId="2" borderId="5" xfId="0" applyNumberFormat="1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 wrapText="1"/>
    </xf>
    <xf numFmtId="0" fontId="7" fillId="0" borderId="11" xfId="0" applyFont="1" applyBorder="1"/>
    <xf numFmtId="0" fontId="7" fillId="0" borderId="11" xfId="0" applyFont="1" applyBorder="1" applyAlignment="1">
      <alignment wrapText="1"/>
    </xf>
    <xf numFmtId="0" fontId="12" fillId="0" borderId="11" xfId="0" applyFont="1" applyBorder="1"/>
    <xf numFmtId="0" fontId="12" fillId="0" borderId="11" xfId="0" applyFont="1" applyBorder="1" applyAlignment="1">
      <alignment wrapText="1"/>
    </xf>
    <xf numFmtId="4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4" fontId="8" fillId="0" borderId="11" xfId="0" applyNumberFormat="1" applyFont="1" applyBorder="1" applyAlignment="1" applyProtection="1">
      <alignment horizontal="right" vertical="center" wrapText="1"/>
      <protection locked="0"/>
    </xf>
    <xf numFmtId="0" fontId="5" fillId="4" borderId="13" xfId="0" applyFont="1" applyFill="1" applyBorder="1" applyAlignment="1" applyProtection="1">
      <alignment vertical="center"/>
      <protection locked="0"/>
    </xf>
    <xf numFmtId="0" fontId="5" fillId="4" borderId="11" xfId="0" applyFont="1" applyFill="1" applyBorder="1" applyAlignment="1" applyProtection="1">
      <alignment vertical="center"/>
      <protection locked="0"/>
    </xf>
    <xf numFmtId="4" fontId="5" fillId="4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14" fillId="0" borderId="11" xfId="0" applyFont="1" applyBorder="1"/>
    <xf numFmtId="0" fontId="5" fillId="4" borderId="11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wrapText="1"/>
    </xf>
    <xf numFmtId="0" fontId="1" fillId="2" borderId="10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1" fillId="2" borderId="6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153396</xdr:colOff>
      <xdr:row>0</xdr:row>
      <xdr:rowOff>153208</xdr:rowOff>
    </xdr:from>
    <xdr:ext cx="739713" cy="692837"/>
    <xdr:pic>
      <xdr:nvPicPr>
        <xdr:cNvPr id="2" name="Imagen 1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96" y="153208"/>
          <a:ext cx="739713" cy="69283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D12" sqref="D12"/>
    </sheetView>
  </sheetViews>
  <sheetFormatPr defaultColWidth="10.6640625" defaultRowHeight="14.25" x14ac:dyDescent="0.45"/>
  <cols>
    <col min="1" max="1" width="9.265625" customWidth="1"/>
    <col min="2" max="2" width="11.86328125" customWidth="1"/>
    <col min="3" max="3" width="43" customWidth="1"/>
    <col min="5" max="5" width="9.59765625" customWidth="1"/>
    <col min="7" max="7" width="13" customWidth="1"/>
    <col min="9" max="9" width="12.86328125" customWidth="1"/>
  </cols>
  <sheetData>
    <row r="1" spans="1:9" ht="18.75" customHeight="1" x14ac:dyDescent="0.55000000000000004">
      <c r="A1" s="43" t="s">
        <v>0</v>
      </c>
      <c r="B1" s="44"/>
      <c r="C1" s="44"/>
      <c r="D1" s="44"/>
      <c r="E1" s="44"/>
      <c r="F1" s="44"/>
      <c r="G1" s="44"/>
      <c r="H1" s="44"/>
      <c r="I1" s="45"/>
    </row>
    <row r="2" spans="1:9" ht="18.75" customHeight="1" x14ac:dyDescent="0.55000000000000004">
      <c r="A2" s="46" t="s">
        <v>1</v>
      </c>
      <c r="B2" s="47"/>
      <c r="C2" s="47"/>
      <c r="D2" s="47"/>
      <c r="E2" s="47"/>
      <c r="F2" s="47"/>
      <c r="G2" s="47"/>
      <c r="H2" s="47"/>
      <c r="I2" s="48"/>
    </row>
    <row r="3" spans="1:9" ht="18.75" customHeight="1" x14ac:dyDescent="0.55000000000000004">
      <c r="A3" s="46" t="s">
        <v>2</v>
      </c>
      <c r="B3" s="47"/>
      <c r="C3" s="47"/>
      <c r="D3" s="47"/>
      <c r="E3" s="47"/>
      <c r="F3" s="47"/>
      <c r="G3" s="47"/>
      <c r="H3" s="47"/>
      <c r="I3" s="48"/>
    </row>
    <row r="4" spans="1:9" ht="18.75" customHeight="1" x14ac:dyDescent="0.55000000000000004">
      <c r="A4" s="46" t="s">
        <v>3</v>
      </c>
      <c r="B4" s="47"/>
      <c r="C4" s="47"/>
      <c r="D4" s="47"/>
      <c r="E4" s="47"/>
      <c r="F4" s="47"/>
      <c r="G4" s="47"/>
      <c r="H4" s="47"/>
      <c r="I4" s="48"/>
    </row>
    <row r="5" spans="1:9" ht="15.75" customHeight="1" thickBot="1" x14ac:dyDescent="0.5">
      <c r="A5" s="49" t="s">
        <v>4</v>
      </c>
      <c r="B5" s="50"/>
      <c r="C5" s="50"/>
      <c r="D5" s="50"/>
      <c r="E5" s="50"/>
      <c r="F5" s="50"/>
      <c r="G5" s="50"/>
      <c r="H5" s="50"/>
      <c r="I5" s="51"/>
    </row>
    <row r="6" spans="1:9" ht="15.75" customHeight="1" thickBot="1" x14ac:dyDescent="0.5">
      <c r="A6" s="1" t="s">
        <v>5</v>
      </c>
      <c r="B6" s="41" t="s">
        <v>25</v>
      </c>
      <c r="C6" s="41"/>
      <c r="D6" s="41"/>
      <c r="E6" s="41"/>
      <c r="F6" s="41"/>
      <c r="G6" s="41"/>
      <c r="H6" s="41"/>
      <c r="I6" s="42"/>
    </row>
    <row r="7" spans="1:9" x14ac:dyDescent="0.45">
      <c r="A7" s="21" t="s">
        <v>6</v>
      </c>
      <c r="B7" s="22"/>
      <c r="C7" s="25" t="s">
        <v>46</v>
      </c>
      <c r="D7" s="22"/>
      <c r="E7" s="22"/>
      <c r="F7" s="22"/>
      <c r="G7" s="23"/>
      <c r="H7" s="23"/>
      <c r="I7" s="24"/>
    </row>
    <row r="8" spans="1:9" ht="17.649999999999999" x14ac:dyDescent="0.45">
      <c r="A8" s="52" t="s">
        <v>30</v>
      </c>
      <c r="B8" s="53"/>
      <c r="C8" s="53"/>
      <c r="D8" s="53"/>
      <c r="E8" s="53"/>
      <c r="F8" s="53"/>
      <c r="G8" s="53"/>
      <c r="H8" s="53"/>
      <c r="I8" s="54"/>
    </row>
    <row r="9" spans="1:9" ht="30" x14ac:dyDescent="0.45">
      <c r="A9" s="9" t="s">
        <v>8</v>
      </c>
      <c r="B9" s="10" t="s">
        <v>37</v>
      </c>
      <c r="C9" s="39" t="s">
        <v>9</v>
      </c>
      <c r="D9" s="11" t="s">
        <v>10</v>
      </c>
      <c r="E9" s="11" t="s">
        <v>11</v>
      </c>
      <c r="F9" s="30" t="s">
        <v>12</v>
      </c>
      <c r="G9" s="12" t="s">
        <v>13</v>
      </c>
      <c r="H9" s="30" t="s">
        <v>14</v>
      </c>
      <c r="I9" s="13" t="s">
        <v>15</v>
      </c>
    </row>
    <row r="10" spans="1:9" ht="15" x14ac:dyDescent="0.45">
      <c r="A10" s="6">
        <v>530201</v>
      </c>
      <c r="B10" s="2" t="s">
        <v>38</v>
      </c>
      <c r="C10" s="31" t="s">
        <v>31</v>
      </c>
      <c r="D10" s="3" t="s">
        <v>32</v>
      </c>
      <c r="E10" s="3">
        <v>72</v>
      </c>
      <c r="F10" s="32">
        <v>5</v>
      </c>
      <c r="G10" s="32">
        <f>E10*F10</f>
        <v>360</v>
      </c>
      <c r="H10" s="32">
        <f>G10*0.12</f>
        <v>43.199999999999996</v>
      </c>
      <c r="I10" s="7">
        <f>G10+H10</f>
        <v>403.2</v>
      </c>
    </row>
    <row r="11" spans="1:9" ht="15" x14ac:dyDescent="0.45">
      <c r="A11" s="6">
        <v>530201</v>
      </c>
      <c r="B11" s="2" t="s">
        <v>38</v>
      </c>
      <c r="C11" s="31" t="s">
        <v>33</v>
      </c>
      <c r="D11" s="3" t="s">
        <v>32</v>
      </c>
      <c r="E11" s="3">
        <v>24</v>
      </c>
      <c r="F11" s="32">
        <v>12</v>
      </c>
      <c r="G11" s="32">
        <f>E11*F11</f>
        <v>288</v>
      </c>
      <c r="H11" s="32">
        <f>G11*0.12</f>
        <v>34.56</v>
      </c>
      <c r="I11" s="7">
        <f>G11+H11</f>
        <v>322.56</v>
      </c>
    </row>
    <row r="12" spans="1:9" ht="15" x14ac:dyDescent="0.45">
      <c r="A12" s="6">
        <v>530201</v>
      </c>
      <c r="B12" s="2" t="s">
        <v>38</v>
      </c>
      <c r="C12" s="31" t="s">
        <v>49</v>
      </c>
      <c r="D12" s="3" t="s">
        <v>32</v>
      </c>
      <c r="E12" s="3">
        <v>1</v>
      </c>
      <c r="F12" s="32">
        <v>150</v>
      </c>
      <c r="G12" s="32">
        <f>E12*F12</f>
        <v>150</v>
      </c>
      <c r="H12" s="32">
        <f>G12*0.12</f>
        <v>18</v>
      </c>
      <c r="I12" s="7">
        <f>G12+H12</f>
        <v>168</v>
      </c>
    </row>
    <row r="13" spans="1:9" ht="15" x14ac:dyDescent="0.45">
      <c r="A13" s="33" t="s">
        <v>34</v>
      </c>
      <c r="B13" s="34"/>
      <c r="C13" s="34"/>
      <c r="D13" s="34"/>
      <c r="E13" s="34">
        <f>SUM(E10:E11)</f>
        <v>96</v>
      </c>
      <c r="F13" s="35">
        <f>SUM(F10:F11)</f>
        <v>17</v>
      </c>
      <c r="G13" s="15">
        <f>SUM(G10:G11)</f>
        <v>648</v>
      </c>
      <c r="H13" s="15">
        <f t="shared" ref="H13" si="0">SUM(H10:H11)</f>
        <v>77.759999999999991</v>
      </c>
      <c r="I13" s="16">
        <f>SUM(I10:I12)</f>
        <v>893.76</v>
      </c>
    </row>
    <row r="14" spans="1:9" ht="18" customHeight="1" x14ac:dyDescent="0.45">
      <c r="A14" s="57" t="s">
        <v>7</v>
      </c>
      <c r="B14" s="58"/>
      <c r="C14" s="58"/>
      <c r="D14" s="58"/>
      <c r="E14" s="58"/>
      <c r="F14" s="58"/>
      <c r="G14" s="58"/>
      <c r="H14" s="58"/>
      <c r="I14" s="59"/>
    </row>
    <row r="15" spans="1:9" ht="30" x14ac:dyDescent="0.45">
      <c r="A15" s="9" t="s">
        <v>8</v>
      </c>
      <c r="B15" s="10" t="s">
        <v>37</v>
      </c>
      <c r="C15" s="39" t="s">
        <v>9</v>
      </c>
      <c r="D15" s="11" t="s">
        <v>10</v>
      </c>
      <c r="E15" s="11" t="s">
        <v>11</v>
      </c>
      <c r="F15" s="11" t="s">
        <v>12</v>
      </c>
      <c r="G15" s="12" t="s">
        <v>13</v>
      </c>
      <c r="H15" s="12" t="s">
        <v>14</v>
      </c>
      <c r="I15" s="13" t="s">
        <v>15</v>
      </c>
    </row>
    <row r="16" spans="1:9" ht="15" x14ac:dyDescent="0.45">
      <c r="A16" s="6">
        <v>530204</v>
      </c>
      <c r="B16" s="2" t="s">
        <v>38</v>
      </c>
      <c r="C16" s="36" t="s">
        <v>48</v>
      </c>
      <c r="D16" s="3" t="s">
        <v>24</v>
      </c>
      <c r="E16" s="3">
        <v>300</v>
      </c>
      <c r="F16" s="14">
        <v>0.15</v>
      </c>
      <c r="G16" s="4">
        <f>+E16*F16</f>
        <v>45</v>
      </c>
      <c r="H16" s="4"/>
      <c r="I16" s="7">
        <f>+G16+H16</f>
        <v>45</v>
      </c>
    </row>
    <row r="17" spans="1:9" ht="15" x14ac:dyDescent="0.45">
      <c r="A17" s="6">
        <v>530204</v>
      </c>
      <c r="B17" s="2" t="s">
        <v>38</v>
      </c>
      <c r="C17" s="36" t="s">
        <v>35</v>
      </c>
      <c r="D17" s="3" t="s">
        <v>24</v>
      </c>
      <c r="E17" s="3">
        <v>50</v>
      </c>
      <c r="F17" s="14">
        <v>0.15</v>
      </c>
      <c r="G17" s="4">
        <f>+E17*F17</f>
        <v>7.5</v>
      </c>
      <c r="H17" s="4"/>
      <c r="I17" s="7">
        <f>+G17+H17</f>
        <v>7.5</v>
      </c>
    </row>
    <row r="18" spans="1:9" ht="15" x14ac:dyDescent="0.45">
      <c r="A18" s="6">
        <v>530204</v>
      </c>
      <c r="B18" s="2" t="s">
        <v>38</v>
      </c>
      <c r="C18" s="36" t="s">
        <v>36</v>
      </c>
      <c r="D18" s="3" t="s">
        <v>24</v>
      </c>
      <c r="E18" s="3">
        <v>50</v>
      </c>
      <c r="F18" s="14">
        <v>10</v>
      </c>
      <c r="G18" s="4">
        <f>+E18*F18</f>
        <v>500</v>
      </c>
      <c r="H18" s="4">
        <f>+G18*0.12</f>
        <v>60</v>
      </c>
      <c r="I18" s="7">
        <f>+G18+H18</f>
        <v>560</v>
      </c>
    </row>
    <row r="19" spans="1:9" ht="15" x14ac:dyDescent="0.45">
      <c r="A19" s="33" t="s">
        <v>16</v>
      </c>
      <c r="B19" s="34"/>
      <c r="C19" s="34"/>
      <c r="D19" s="34"/>
      <c r="E19" s="34">
        <f>SUM(E16:E18)</f>
        <v>400</v>
      </c>
      <c r="F19" s="34">
        <f>SUM(F16:F18)</f>
        <v>10.3</v>
      </c>
      <c r="G19" s="8">
        <f>SUM(G16:G18)</f>
        <v>552.5</v>
      </c>
      <c r="H19" s="8">
        <f>SUM(H16:H18)</f>
        <v>60</v>
      </c>
      <c r="I19" s="5">
        <f>SUM(I16:I18)</f>
        <v>612.5</v>
      </c>
    </row>
    <row r="20" spans="1:9" ht="18" customHeight="1" x14ac:dyDescent="0.45">
      <c r="A20" s="57" t="s">
        <v>39</v>
      </c>
      <c r="B20" s="53"/>
      <c r="C20" s="53"/>
      <c r="D20" s="53"/>
      <c r="E20" s="53"/>
      <c r="F20" s="53"/>
      <c r="G20" s="53"/>
      <c r="H20" s="53"/>
      <c r="I20" s="54"/>
    </row>
    <row r="21" spans="1:9" ht="30" x14ac:dyDescent="0.45">
      <c r="A21" s="9" t="s">
        <v>8</v>
      </c>
      <c r="B21" s="10" t="s">
        <v>37</v>
      </c>
      <c r="C21" s="39" t="s">
        <v>9</v>
      </c>
      <c r="D21" s="11" t="s">
        <v>10</v>
      </c>
      <c r="E21" s="11" t="s">
        <v>11</v>
      </c>
      <c r="F21" s="11" t="s">
        <v>12</v>
      </c>
      <c r="G21" s="12" t="s">
        <v>13</v>
      </c>
      <c r="H21" s="12" t="s">
        <v>14</v>
      </c>
      <c r="I21" s="13" t="s">
        <v>15</v>
      </c>
    </row>
    <row r="22" spans="1:9" ht="30" x14ac:dyDescent="0.45">
      <c r="A22" s="6">
        <v>530801</v>
      </c>
      <c r="B22" s="2" t="s">
        <v>38</v>
      </c>
      <c r="C22" s="40" t="s">
        <v>47</v>
      </c>
      <c r="D22" s="3" t="s">
        <v>18</v>
      </c>
      <c r="E22" s="3">
        <v>200</v>
      </c>
      <c r="F22" s="14">
        <v>2</v>
      </c>
      <c r="G22" s="4">
        <f>+E22*F22</f>
        <v>400</v>
      </c>
      <c r="H22" s="4">
        <f>+G22*0.12</f>
        <v>48</v>
      </c>
      <c r="I22" s="7">
        <f>+G22+H22</f>
        <v>448</v>
      </c>
    </row>
    <row r="23" spans="1:9" ht="30" x14ac:dyDescent="0.45">
      <c r="A23" s="6">
        <v>530801</v>
      </c>
      <c r="B23" s="2" t="s">
        <v>38</v>
      </c>
      <c r="C23" s="40" t="s">
        <v>45</v>
      </c>
      <c r="D23" s="3" t="s">
        <v>24</v>
      </c>
      <c r="E23" s="3">
        <v>70</v>
      </c>
      <c r="F23" s="14">
        <v>2.25</v>
      </c>
      <c r="G23" s="4">
        <f>+E23*F23</f>
        <v>157.5</v>
      </c>
      <c r="H23" s="4">
        <f>+G23*0.12</f>
        <v>18.899999999999999</v>
      </c>
      <c r="I23" s="7">
        <f>+G23+H23</f>
        <v>176.4</v>
      </c>
    </row>
    <row r="24" spans="1:9" ht="15" x14ac:dyDescent="0.45">
      <c r="A24" s="33" t="s">
        <v>19</v>
      </c>
      <c r="B24" s="34"/>
      <c r="C24" s="34"/>
      <c r="D24" s="34"/>
      <c r="E24" s="34">
        <f>SUM(E22:E23)</f>
        <v>270</v>
      </c>
      <c r="F24" s="34">
        <f>SUM(F22:F23)</f>
        <v>4.25</v>
      </c>
      <c r="G24" s="15">
        <f>SUM(G22:G23)</f>
        <v>557.5</v>
      </c>
      <c r="H24" s="15">
        <f>SUM(H22:H23)</f>
        <v>66.900000000000006</v>
      </c>
      <c r="I24" s="16">
        <f>SUM(I22:I23)</f>
        <v>624.4</v>
      </c>
    </row>
    <row r="25" spans="1:9" ht="17.649999999999999" x14ac:dyDescent="0.45">
      <c r="A25" s="52" t="s">
        <v>17</v>
      </c>
      <c r="B25" s="53"/>
      <c r="C25" s="53"/>
      <c r="D25" s="53"/>
      <c r="E25" s="53"/>
      <c r="F25" s="53"/>
      <c r="G25" s="53"/>
      <c r="H25" s="53"/>
      <c r="I25" s="54"/>
    </row>
    <row r="26" spans="1:9" ht="30" x14ac:dyDescent="0.45">
      <c r="A26" s="9" t="s">
        <v>8</v>
      </c>
      <c r="B26" s="10" t="s">
        <v>37</v>
      </c>
      <c r="C26" s="39" t="s">
        <v>9</v>
      </c>
      <c r="D26" s="11" t="s">
        <v>10</v>
      </c>
      <c r="E26" s="11" t="s">
        <v>11</v>
      </c>
      <c r="F26" s="11" t="s">
        <v>12</v>
      </c>
      <c r="G26" s="12" t="s">
        <v>13</v>
      </c>
      <c r="H26" s="12" t="s">
        <v>14</v>
      </c>
      <c r="I26" s="13" t="s">
        <v>15</v>
      </c>
    </row>
    <row r="27" spans="1:9" ht="15" x14ac:dyDescent="0.45">
      <c r="A27" s="6">
        <v>530804</v>
      </c>
      <c r="B27" s="2" t="s">
        <v>38</v>
      </c>
      <c r="C27" s="31" t="s">
        <v>40</v>
      </c>
      <c r="D27" s="3" t="s">
        <v>24</v>
      </c>
      <c r="E27" s="3">
        <v>8</v>
      </c>
      <c r="F27" s="14">
        <v>3.5</v>
      </c>
      <c r="G27" s="4">
        <f>+E27*F27</f>
        <v>28</v>
      </c>
      <c r="H27" s="4"/>
      <c r="I27" s="7">
        <f>+G27+H27</f>
        <v>28</v>
      </c>
    </row>
    <row r="28" spans="1:9" ht="15" x14ac:dyDescent="0.45">
      <c r="A28" s="6">
        <v>530804</v>
      </c>
      <c r="B28" s="2" t="s">
        <v>38</v>
      </c>
      <c r="C28" s="37" t="s">
        <v>41</v>
      </c>
      <c r="D28" s="3" t="s">
        <v>24</v>
      </c>
      <c r="E28" s="3">
        <v>2</v>
      </c>
      <c r="F28" s="14">
        <v>2</v>
      </c>
      <c r="G28" s="4">
        <f>+E28*F28</f>
        <v>4</v>
      </c>
      <c r="H28" s="4">
        <f>+G28*0.12</f>
        <v>0.48</v>
      </c>
      <c r="I28" s="7">
        <f>+G28+H28</f>
        <v>4.4800000000000004</v>
      </c>
    </row>
    <row r="29" spans="1:9" ht="15" x14ac:dyDescent="0.45">
      <c r="A29" s="6">
        <v>530804</v>
      </c>
      <c r="B29" s="2" t="s">
        <v>38</v>
      </c>
      <c r="C29" s="38" t="s">
        <v>42</v>
      </c>
      <c r="D29" s="3" t="s">
        <v>24</v>
      </c>
      <c r="E29" s="3">
        <v>5</v>
      </c>
      <c r="F29" s="14">
        <v>1.8</v>
      </c>
      <c r="G29" s="4">
        <f>+E29*F29</f>
        <v>9</v>
      </c>
      <c r="H29" s="4">
        <f>+G29*0.12</f>
        <v>1.08</v>
      </c>
      <c r="I29" s="7">
        <f>+G29+H29</f>
        <v>10.08</v>
      </c>
    </row>
    <row r="30" spans="1:9" ht="15" x14ac:dyDescent="0.45">
      <c r="A30" s="6">
        <v>530804</v>
      </c>
      <c r="B30" s="2" t="s">
        <v>38</v>
      </c>
      <c r="C30" s="37" t="s">
        <v>43</v>
      </c>
      <c r="D30" s="3" t="s">
        <v>24</v>
      </c>
      <c r="E30" s="3">
        <v>36</v>
      </c>
      <c r="F30" s="14">
        <v>0.59</v>
      </c>
      <c r="G30" s="4">
        <f>+E30*F30</f>
        <v>21.24</v>
      </c>
      <c r="H30" s="4">
        <f>+G30*0.12</f>
        <v>2.5487999999999995</v>
      </c>
      <c r="I30" s="7">
        <f>+G30+H30</f>
        <v>23.788799999999998</v>
      </c>
    </row>
    <row r="31" spans="1:9" ht="15" x14ac:dyDescent="0.45">
      <c r="A31" s="6">
        <v>530804</v>
      </c>
      <c r="B31" s="2" t="s">
        <v>38</v>
      </c>
      <c r="C31" s="37" t="s">
        <v>44</v>
      </c>
      <c r="D31" s="3" t="s">
        <v>24</v>
      </c>
      <c r="E31" s="3">
        <v>24</v>
      </c>
      <c r="F31" s="14">
        <v>0.59</v>
      </c>
      <c r="G31" s="4">
        <f>+E31*F31</f>
        <v>14.16</v>
      </c>
      <c r="H31" s="4">
        <f>+G31*0.12</f>
        <v>1.6992</v>
      </c>
      <c r="I31" s="7">
        <f>+G31+H31</f>
        <v>15.8592</v>
      </c>
    </row>
    <row r="32" spans="1:9" ht="15" x14ac:dyDescent="0.45">
      <c r="A32" s="33" t="s">
        <v>20</v>
      </c>
      <c r="B32" s="34"/>
      <c r="C32" s="34"/>
      <c r="D32" s="34"/>
      <c r="E32" s="34">
        <f>SUM(E27:E31)</f>
        <v>75</v>
      </c>
      <c r="F32" s="34">
        <f>SUM(F27:F31)</f>
        <v>8.48</v>
      </c>
      <c r="G32" s="15">
        <f>SUM(G27:G31)</f>
        <v>76.399999999999991</v>
      </c>
      <c r="H32" s="15">
        <f>SUM(H27:H31)</f>
        <v>5.8079999999999998</v>
      </c>
      <c r="I32" s="16">
        <f>SUM(I27:I31)</f>
        <v>82.207999999999998</v>
      </c>
    </row>
    <row r="33" spans="1:9" ht="17.649999999999999" x14ac:dyDescent="0.45">
      <c r="A33" s="52" t="s">
        <v>21</v>
      </c>
      <c r="B33" s="53"/>
      <c r="C33" s="53"/>
      <c r="D33" s="53"/>
      <c r="E33" s="53"/>
      <c r="F33" s="53"/>
      <c r="G33" s="53"/>
      <c r="H33" s="53"/>
      <c r="I33" s="54"/>
    </row>
    <row r="34" spans="1:9" ht="30" x14ac:dyDescent="0.45">
      <c r="A34" s="9" t="s">
        <v>8</v>
      </c>
      <c r="B34" s="10" t="s">
        <v>37</v>
      </c>
      <c r="C34" s="39" t="s">
        <v>9</v>
      </c>
      <c r="D34" s="11" t="s">
        <v>10</v>
      </c>
      <c r="E34" s="11" t="s">
        <v>11</v>
      </c>
      <c r="F34" s="11" t="s">
        <v>12</v>
      </c>
      <c r="G34" s="12" t="s">
        <v>13</v>
      </c>
      <c r="H34" s="12" t="s">
        <v>14</v>
      </c>
      <c r="I34" s="13" t="s">
        <v>15</v>
      </c>
    </row>
    <row r="35" spans="1:9" ht="15" x14ac:dyDescent="0.45">
      <c r="A35" s="6">
        <v>840109</v>
      </c>
      <c r="B35" s="2" t="s">
        <v>38</v>
      </c>
      <c r="C35" s="26" t="s">
        <v>26</v>
      </c>
      <c r="D35" s="3" t="s">
        <v>18</v>
      </c>
      <c r="E35" s="3">
        <v>1</v>
      </c>
      <c r="F35" s="20">
        <v>47.35</v>
      </c>
      <c r="G35" s="4">
        <f>+E35*F35</f>
        <v>47.35</v>
      </c>
      <c r="H35" s="4"/>
      <c r="I35" s="7">
        <f>+G35+H35</f>
        <v>47.35</v>
      </c>
    </row>
    <row r="36" spans="1:9" ht="41.25" x14ac:dyDescent="0.45">
      <c r="A36" s="6">
        <v>840109</v>
      </c>
      <c r="B36" s="2" t="s">
        <v>38</v>
      </c>
      <c r="C36" s="27" t="s">
        <v>27</v>
      </c>
      <c r="D36" s="3" t="s">
        <v>18</v>
      </c>
      <c r="E36" s="3">
        <v>1</v>
      </c>
      <c r="F36" s="20">
        <v>35</v>
      </c>
      <c r="G36" s="4">
        <f>+E36*F36</f>
        <v>35</v>
      </c>
      <c r="H36" s="4"/>
      <c r="I36" s="7">
        <f>+G36+H36</f>
        <v>35</v>
      </c>
    </row>
    <row r="37" spans="1:9" ht="15" x14ac:dyDescent="0.45">
      <c r="A37" s="6">
        <v>840109</v>
      </c>
      <c r="B37" s="2" t="s">
        <v>38</v>
      </c>
      <c r="C37" s="28" t="s">
        <v>28</v>
      </c>
      <c r="D37" s="3" t="s">
        <v>18</v>
      </c>
      <c r="E37" s="3">
        <v>1</v>
      </c>
      <c r="F37" s="20">
        <v>20</v>
      </c>
      <c r="G37" s="4">
        <f>+E37*F37</f>
        <v>20</v>
      </c>
      <c r="H37" s="4"/>
      <c r="I37" s="7">
        <f>+G37+H37</f>
        <v>20</v>
      </c>
    </row>
    <row r="38" spans="1:9" ht="41.25" x14ac:dyDescent="0.45">
      <c r="A38" s="6">
        <v>840109</v>
      </c>
      <c r="B38" s="2" t="s">
        <v>38</v>
      </c>
      <c r="C38" s="29" t="s">
        <v>29</v>
      </c>
      <c r="D38" s="3" t="s">
        <v>18</v>
      </c>
      <c r="E38" s="3">
        <v>1</v>
      </c>
      <c r="F38" s="20">
        <v>80</v>
      </c>
      <c r="G38" s="4">
        <f>+E38*F38</f>
        <v>80</v>
      </c>
      <c r="H38" s="4"/>
      <c r="I38" s="7">
        <f>+G38+H38</f>
        <v>80</v>
      </c>
    </row>
    <row r="39" spans="1:9" ht="15" x14ac:dyDescent="0.45">
      <c r="A39" s="33" t="s">
        <v>22</v>
      </c>
      <c r="B39" s="34"/>
      <c r="C39" s="34"/>
      <c r="D39" s="34"/>
      <c r="E39" s="34">
        <f>SUM(E35:E38)</f>
        <v>4</v>
      </c>
      <c r="F39" s="34">
        <f>SUM(F35:F38)</f>
        <v>182.35</v>
      </c>
      <c r="G39" s="15">
        <f>SUM(G35:G38)</f>
        <v>182.35</v>
      </c>
      <c r="H39" s="15">
        <f>SUM(H35:H38)</f>
        <v>0</v>
      </c>
      <c r="I39" s="16">
        <f>SUM(I35:I38)</f>
        <v>182.35</v>
      </c>
    </row>
    <row r="40" spans="1:9" ht="21" thickBot="1" x14ac:dyDescent="0.5">
      <c r="A40" s="55" t="s">
        <v>23</v>
      </c>
      <c r="B40" s="56"/>
      <c r="C40" s="56"/>
      <c r="D40" s="56"/>
      <c r="E40" s="56"/>
      <c r="F40" s="56"/>
      <c r="G40" s="17">
        <f>G13+G39+G32+G24+G19</f>
        <v>2016.75</v>
      </c>
      <c r="H40" s="18">
        <f>H13+H39+H32+H24+H19</f>
        <v>210.46799999999999</v>
      </c>
      <c r="I40" s="19">
        <f>+G40+H40</f>
        <v>2227.2179999999998</v>
      </c>
    </row>
  </sheetData>
  <mergeCells count="12">
    <mergeCell ref="A33:I33"/>
    <mergeCell ref="A40:F40"/>
    <mergeCell ref="A8:I8"/>
    <mergeCell ref="A14:I14"/>
    <mergeCell ref="A20:I20"/>
    <mergeCell ref="A25:I25"/>
    <mergeCell ref="B6:I6"/>
    <mergeCell ref="A1:I1"/>
    <mergeCell ref="A2:I2"/>
    <mergeCell ref="A3:I3"/>
    <mergeCell ref="A4:I4"/>
    <mergeCell ref="A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CORREGIDO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ALEXANDRA PULUPA CASTRO</dc:creator>
  <cp:lastModifiedBy>Evelyn Almeida</cp:lastModifiedBy>
  <dcterms:created xsi:type="dcterms:W3CDTF">2018-03-09T16:28:02Z</dcterms:created>
  <dcterms:modified xsi:type="dcterms:W3CDTF">2018-05-24T17:04:59Z</dcterms:modified>
</cp:coreProperties>
</file>