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UCE-FFLCE\2018-2018\Proyecto CMDA 1818\PROYECTO\"/>
    </mc:Choice>
  </mc:AlternateContent>
  <bookViews>
    <workbookView xWindow="0" yWindow="0" windowWidth="20490" windowHeight="7050"/>
  </bookViews>
  <sheets>
    <sheet name="CS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6" i="1" l="1"/>
  <c r="F66" i="1"/>
  <c r="E66" i="1"/>
  <c r="I65" i="1"/>
  <c r="I66" i="1" s="1"/>
  <c r="H65" i="1"/>
  <c r="H66" i="1" s="1"/>
  <c r="G65" i="1"/>
  <c r="G62" i="1"/>
  <c r="F62" i="1"/>
  <c r="E62" i="1"/>
  <c r="I61" i="1"/>
  <c r="I62" i="1" s="1"/>
  <c r="H61" i="1"/>
  <c r="H62" i="1" s="1"/>
  <c r="G61" i="1"/>
  <c r="F58" i="1"/>
  <c r="E58" i="1"/>
  <c r="I57" i="1"/>
  <c r="H57" i="1"/>
  <c r="G57" i="1"/>
  <c r="G56" i="1"/>
  <c r="G55" i="1"/>
  <c r="G51" i="1"/>
  <c r="G52" i="1" s="1"/>
  <c r="F48" i="1"/>
  <c r="E48" i="1"/>
  <c r="G47" i="1"/>
  <c r="H46" i="1"/>
  <c r="G46" i="1"/>
  <c r="G48" i="1" s="1"/>
  <c r="I45" i="1"/>
  <c r="H45" i="1"/>
  <c r="G45" i="1"/>
  <c r="G44" i="1"/>
  <c r="H44" i="1" s="1"/>
  <c r="F41" i="1"/>
  <c r="E41" i="1"/>
  <c r="G40" i="1"/>
  <c r="I39" i="1"/>
  <c r="H39" i="1"/>
  <c r="G39" i="1"/>
  <c r="G38" i="1"/>
  <c r="G37" i="1"/>
  <c r="I36" i="1"/>
  <c r="H36" i="1"/>
  <c r="G36" i="1"/>
  <c r="G35" i="1"/>
  <c r="G34" i="1"/>
  <c r="I34" i="1" s="1"/>
  <c r="I33" i="1"/>
  <c r="H33" i="1"/>
  <c r="G33" i="1"/>
  <c r="G32" i="1"/>
  <c r="G31" i="1"/>
  <c r="H31" i="1" s="1"/>
  <c r="H30" i="1"/>
  <c r="I30" i="1" s="1"/>
  <c r="G30" i="1"/>
  <c r="G29" i="1"/>
  <c r="H29" i="1" s="1"/>
  <c r="H28" i="1"/>
  <c r="I28" i="1" s="1"/>
  <c r="G28" i="1"/>
  <c r="G27" i="1"/>
  <c r="G26" i="1"/>
  <c r="H26" i="1" s="1"/>
  <c r="G25" i="1"/>
  <c r="H25" i="1" s="1"/>
  <c r="I25" i="1" s="1"/>
  <c r="G24" i="1"/>
  <c r="G41" i="1" s="1"/>
  <c r="G21" i="1"/>
  <c r="F21" i="1"/>
  <c r="E21" i="1"/>
  <c r="G20" i="1"/>
  <c r="G19" i="1"/>
  <c r="G15" i="1"/>
  <c r="H15" i="1" s="1"/>
  <c r="H16" i="1" s="1"/>
  <c r="F12" i="1"/>
  <c r="E12" i="1"/>
  <c r="G11" i="1"/>
  <c r="H11" i="1" s="1"/>
  <c r="H12" i="1" s="1"/>
  <c r="G10" i="1"/>
  <c r="G12" i="1" s="1"/>
  <c r="I27" i="1" l="1"/>
  <c r="I47" i="1"/>
  <c r="I20" i="1"/>
  <c r="I35" i="1"/>
  <c r="G67" i="1"/>
  <c r="I10" i="1"/>
  <c r="I12" i="1" s="1"/>
  <c r="I31" i="1"/>
  <c r="I26" i="1"/>
  <c r="H40" i="1"/>
  <c r="I40" i="1" s="1"/>
  <c r="I11" i="1"/>
  <c r="I15" i="1"/>
  <c r="I16" i="1" s="1"/>
  <c r="H20" i="1"/>
  <c r="H24" i="1"/>
  <c r="H41" i="1" s="1"/>
  <c r="I29" i="1"/>
  <c r="H32" i="1"/>
  <c r="I32" i="1" s="1"/>
  <c r="H35" i="1"/>
  <c r="I44" i="1"/>
  <c r="H47" i="1"/>
  <c r="H48" i="1" s="1"/>
  <c r="H51" i="1"/>
  <c r="H52" i="1" s="1"/>
  <c r="G58" i="1"/>
  <c r="G16" i="1"/>
  <c r="I24" i="1"/>
  <c r="H27" i="1"/>
  <c r="H38" i="1"/>
  <c r="I38" i="1" s="1"/>
  <c r="H56" i="1"/>
  <c r="I56" i="1" s="1"/>
  <c r="H19" i="1"/>
  <c r="I19" i="1" s="1"/>
  <c r="I21" i="1" s="1"/>
  <c r="H37" i="1"/>
  <c r="I37" i="1" s="1"/>
  <c r="I46" i="1"/>
  <c r="H55" i="1"/>
  <c r="H58" i="1" s="1"/>
  <c r="I41" i="1" l="1"/>
  <c r="H21" i="1"/>
  <c r="H67" i="1" s="1"/>
  <c r="I48" i="1"/>
  <c r="I51" i="1"/>
  <c r="I52" i="1" s="1"/>
  <c r="I55" i="1"/>
  <c r="I58" i="1" s="1"/>
  <c r="I67" i="1" s="1"/>
</calcChain>
</file>

<file path=xl/sharedStrings.xml><?xml version="1.0" encoding="utf-8"?>
<sst xmlns="http://schemas.openxmlformats.org/spreadsheetml/2006/main" count="207" uniqueCount="73">
  <si>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</si>
  <si>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</si>
  <si>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</si>
  <si>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</si>
  <si>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</si>
  <si>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</si>
  <si>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</si>
  <si>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</si>
  <si>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</si>
  <si>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</si>
  <si>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</si>
  <si>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</si>
  <si>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TOTAL ALIMENTOS Y BEBIDAS</t>
  </si>
  <si>
    <t>530804 TOTAL MATERIAL DE OFICINA</t>
  </si>
  <si>
    <t>530805 MATERIAL DE ASEO</t>
  </si>
  <si>
    <t>530805 TOTAL MATERIAL DE ASEO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</si>
  <si>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</si>
  <si>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</si>
  <si>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</si>
  <si>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</si>
  <si>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</si>
  <si>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unidad</t>
  </si>
  <si>
    <t>Código</t>
  </si>
  <si>
    <t>530804 MATERIAL DE OFICINA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</si>
  <si>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</si>
  <si>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Competencias mediáticas y el desempeño académico de los docentes de ciencias de la educación de la Universidad Central del Ecuador.</t>
  </si>
  <si>
    <t>Juan Bahamonde Sola-Facultad de Filosofía-UCE</t>
  </si>
  <si>
    <t>cif4-cs-ff-1</t>
  </si>
  <si>
    <t>Fotocopiado de trípticos y encuestas</t>
  </si>
  <si>
    <t>Impresión de poster y banner</t>
  </si>
  <si>
    <t>Refrigerio trabajo de campo para grupos muestrales</t>
  </si>
  <si>
    <t>530802 VESTUARIO, LENCERIA Y PRENDAS DE PROTECCION</t>
  </si>
  <si>
    <t>530802 TOTAL VESTUARIO, LENCERIA Y PRENDAS DE PROTECCION</t>
  </si>
  <si>
    <t>530809 MEDICINAS Y PRODUCTOS FARMACEUTICOS</t>
  </si>
  <si>
    <t>Botiquín de primeros auxilios</t>
  </si>
  <si>
    <t>530809 TOTAL MEDICINAS Y PRODUCTOS FARMACEUTICOS</t>
  </si>
  <si>
    <t>530811 MATERIALES DE CONSTRUCCION, ELECTRICOS, PLOMERIA CARPINTERIA</t>
  </si>
  <si>
    <t>adaptadores polarizados de toma eléctrica 2 a 3</t>
  </si>
  <si>
    <t>530811 TOTAL MATERIALES DE CONSTRUCCION</t>
  </si>
  <si>
    <t>840107 EQUIPO, SISTEMAS Y PAQUETES INFORMÁTICOS</t>
  </si>
  <si>
    <t>Proyector de video 2700 lumenes, tecnología 3LCD, puertos HDMI, SVGA, USB</t>
  </si>
  <si>
    <t>840104 TOTAL MAQUINARIA Y EQUIPO</t>
  </si>
  <si>
    <t>GRAPADORA NORMAL METALICA GRANDE</t>
  </si>
  <si>
    <t>PERFORADORA DE ESCRITORIO MEDIANA</t>
  </si>
  <si>
    <t>CARPETA FOLDER DE CARTULINA KRAFT (VINCHA INCLUIDA)</t>
  </si>
  <si>
    <t>ARCHIVADORES TAMANO OFICIO LOMO 8 CMS</t>
  </si>
  <si>
    <t>LAPIZ HB CON GOMA CAJA 12 UNIDADES</t>
  </si>
  <si>
    <t>MARCADOR PERMANENTE AZUL PUNTA GRUESA</t>
  </si>
  <si>
    <t>MARCADOR PERMANENTE NEGRO PUNTA GRUESA</t>
  </si>
  <si>
    <t>RESALTADORES Amarillo</t>
  </si>
  <si>
    <t>RESALTADORES Naranja</t>
  </si>
  <si>
    <t>RESALTADORES Verde</t>
  </si>
  <si>
    <t>RESMA DE PAPEL BOND A4 DE 75 GR</t>
  </si>
  <si>
    <t>ESFEROGRAFICO AZUL PUNTA MEDIA</t>
  </si>
  <si>
    <t>PAPEL HIGIENICO ESTANDAR DOBLE HOJA BLANCO 25 METROS</t>
  </si>
  <si>
    <t>PAPEL TOALLA DE MANOS BLANCO ROLLO 100 METROS</t>
  </si>
  <si>
    <t>GEL ALCOHOL ANTISEPTICO FUNDA 1000 CC PARA DISPENSADOR</t>
  </si>
  <si>
    <t>JABÓN LÍQUIDO DE FUNDA PARA RECARGAR DISPENSADOR 1000 ML</t>
  </si>
  <si>
    <t>530801 ALIMENTOS Y BEBIDAS (COMPENSACIÓN PARA LOS SUJETOS DE ESTUDIO)</t>
  </si>
  <si>
    <t>ESTILETE GRANDE</t>
  </si>
  <si>
    <t>CUCHILLAS PARA ESTILETE (REPUESTO) GRANDE 10U</t>
  </si>
  <si>
    <t>PUNTERO LÁSER TIPO ESFERO</t>
  </si>
  <si>
    <t>Cable adaptador convertidor USB a HDMI Resolución 1920x1080</t>
  </si>
  <si>
    <t>regleta cortapicos de 6 tomas con cable de 3m</t>
  </si>
  <si>
    <t>PAPELERA METÁLICA 2 SERVICIOS (Mismo color de archivador)</t>
  </si>
  <si>
    <t>Extintor de incendios PQS (10 LIBRAS)</t>
  </si>
  <si>
    <t>840103 MOBILIARIOS (LARGA DURACIÓN)</t>
  </si>
  <si>
    <t>ARCHIVADOR 480MMX630MMX1300MM</t>
  </si>
  <si>
    <t>840104 TOTAL MOBILIARIOS (LARGA DURACIÓN)</t>
  </si>
  <si>
    <t>CHALECO MULTIFUNCIÓN SIN CINTA REFLECTIVA
 (azul, logo del proyecto: L)</t>
  </si>
  <si>
    <t>CHALECO MULTIFUNCIÓN SIN CINTA REFLECTIVA
 (azul, logo del proyecto: M)</t>
  </si>
  <si>
    <t>REVISADO Y APROBADO:</t>
  </si>
  <si>
    <t>ING. MÓNICA PULUPA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</si>
</sst>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2" fontId="13" fillId="0" borderId="17" xfId="0" applyNumberFormat="1" applyFont="1" applyBorder="1" applyAlignment="1" applyProtection="1">
      <alignment horizontal="right" vertical="center" wrapText="1"/>
    </xf>
    <xf numFmtId="0" fontId="15" fillId="4" borderId="13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5" fillId="4" borderId="13" xfId="0" applyFont="1" applyFill="1" applyBorder="1" applyAlignment="1" applyProtection="1">
      <alignment horizontal="left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4" fontId="9" fillId="5" borderId="23" xfId="0" applyNumberFormat="1" applyFont="1" applyFill="1" applyBorder="1" applyAlignment="1">
      <alignment horizontal="right" vertical="center"/>
    </xf>
    <xf numFmtId="4" fontId="10" fillId="5" borderId="23" xfId="0" applyNumberFormat="1" applyFont="1" applyFill="1" applyBorder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2" fontId="14" fillId="0" borderId="16" xfId="0" applyNumberFormat="1" applyFont="1" applyBorder="1" applyAlignment="1" applyProtection="1">
      <alignment horizontal="right" vertical="center" wrapText="1"/>
      <protection locked="0"/>
    </xf>
    <xf numFmtId="2" fontId="14" fillId="0" borderId="17" xfId="0" applyNumberFormat="1" applyFont="1" applyBorder="1" applyAlignment="1" applyProtection="1">
      <alignment horizontal="right" vertical="center" wrapText="1"/>
    </xf>
    <xf numFmtId="0" fontId="17" fillId="0" borderId="0" xfId="0" applyFont="1"/>
    <xf numFmtId="0" fontId="16" fillId="0" borderId="0" xfId="0" applyFont="1"/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wrapText="1"/>
    </xf>
    <xf numFmtId="0" fontId="4" fillId="2" borderId="1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12" name="Imagen 11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960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754578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767913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767913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7698185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53" zoomScale="79" zoomScaleNormal="79" workbookViewId="0">
      <selection activeCell="C77" sqref="C77"/>
    </sheetView>
  </sheetViews>
  <sheetFormatPr baseColWidth="10" defaultColWidth="11.28515625" defaultRowHeight="15" x14ac:dyDescent="0.25"/>
  <cols>
    <col min="1" max="1" width="14.28515625" style="1" customWidth="1"/>
    <col min="2" max="2" width="14.42578125" style="1" customWidth="1"/>
    <col min="3" max="3" width="53.28515625" style="1" customWidth="1"/>
    <col min="4" max="4" width="20.7109375" style="1" customWidth="1"/>
    <col min="5" max="6" width="11.28515625" style="1"/>
    <col min="7" max="7" width="14" style="1" customWidth="1"/>
    <col min="8" max="8" width="13.42578125" style="1" customWidth="1"/>
    <col min="9" max="9" width="15.7109375" style="1" customWidth="1"/>
    <col min="10" max="16384" width="11.28515625" style="1"/>
  </cols>
  <sheetData>
    <row r="1" spans="1:9" ht="18.75" customHeigh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9"/>
    </row>
    <row r="2" spans="1:9" customFormat="1" ht="18.75" customHeight="1" x14ac:dyDescent="0.3">
      <c r="A2" s="50" t="s">
        <v>20</v>
      </c>
      <c r="B2" s="51"/>
      <c r="C2" s="51"/>
      <c r="D2" s="51"/>
      <c r="E2" s="51"/>
      <c r="F2" s="51"/>
      <c r="G2" s="51"/>
      <c r="H2" s="51"/>
      <c r="I2" s="52"/>
    </row>
    <row r="3" spans="1:9" customFormat="1" ht="18.75" customHeight="1" x14ac:dyDescent="0.3">
      <c r="A3" s="50" t="s">
        <v>17</v>
      </c>
      <c r="B3" s="51"/>
      <c r="C3" s="51"/>
      <c r="D3" s="51"/>
      <c r="E3" s="51"/>
      <c r="F3" s="51"/>
      <c r="G3" s="51"/>
      <c r="H3" s="51"/>
      <c r="I3" s="52"/>
    </row>
    <row r="4" spans="1:9" customFormat="1" ht="18.75" customHeight="1" x14ac:dyDescent="0.3">
      <c r="A4" s="50" t="s">
        <v>1</v>
      </c>
      <c r="B4" s="51"/>
      <c r="C4" s="51"/>
      <c r="D4" s="51"/>
      <c r="E4" s="51"/>
      <c r="F4" s="51"/>
      <c r="G4" s="51"/>
      <c r="H4" s="51"/>
      <c r="I4" s="52"/>
    </row>
    <row r="5" spans="1:9" customFormat="1" ht="18.75" customHeight="1" thickBot="1" x14ac:dyDescent="0.3">
      <c r="A5" s="53" t="s">
        <v>24</v>
      </c>
      <c r="B5" s="54"/>
      <c r="C5" s="54"/>
      <c r="D5" s="54"/>
      <c r="E5" s="54"/>
      <c r="F5" s="54"/>
      <c r="G5" s="54"/>
      <c r="H5" s="54"/>
      <c r="I5" s="55"/>
    </row>
    <row r="6" spans="1:9" customFormat="1" ht="15.75" customHeight="1" thickBot="1" x14ac:dyDescent="0.3">
      <c r="A6" s="32" t="s">
        <v>18</v>
      </c>
      <c r="B6" s="45" t="s">
        <v>25</v>
      </c>
      <c r="C6" s="45"/>
      <c r="D6" s="45"/>
      <c r="E6" s="45"/>
      <c r="F6" s="45"/>
      <c r="G6" s="45"/>
      <c r="H6" s="45"/>
      <c r="I6" s="46"/>
    </row>
    <row r="7" spans="1:9" ht="15.75" customHeight="1" thickBot="1" x14ac:dyDescent="0.3">
      <c r="A7" s="32" t="s">
        <v>19</v>
      </c>
      <c r="B7" s="45" t="s">
        <v>26</v>
      </c>
      <c r="C7" s="45"/>
      <c r="D7" s="45"/>
      <c r="E7" s="45"/>
      <c r="F7" s="45"/>
      <c r="G7" s="45"/>
      <c r="H7" s="45"/>
      <c r="I7" s="46"/>
    </row>
    <row r="8" spans="1:9" ht="15.75" customHeight="1" thickBot="1" x14ac:dyDescent="0.3">
      <c r="A8" s="34" t="s">
        <v>2</v>
      </c>
      <c r="B8" s="35"/>
      <c r="C8" s="35"/>
      <c r="D8" s="35"/>
      <c r="E8" s="35"/>
      <c r="F8" s="35"/>
      <c r="G8" s="35"/>
      <c r="H8" s="35"/>
      <c r="I8" s="36"/>
    </row>
    <row r="9" spans="1:9" ht="18.75" customHeight="1" x14ac:dyDescent="0.25">
      <c r="A9" s="2" t="s">
        <v>3</v>
      </c>
      <c r="B9" s="2" t="s">
        <v>22</v>
      </c>
      <c r="C9" s="11" t="s">
        <v>4</v>
      </c>
      <c r="D9" s="3" t="s">
        <v>5</v>
      </c>
      <c r="E9" s="3" t="s">
        <v>6</v>
      </c>
      <c r="F9" s="3" t="s">
        <v>7</v>
      </c>
      <c r="G9" s="4" t="s">
        <v>8</v>
      </c>
      <c r="H9" s="4" t="s">
        <v>9</v>
      </c>
      <c r="I9" s="4" t="s">
        <v>10</v>
      </c>
    </row>
    <row r="10" spans="1:9" x14ac:dyDescent="0.25">
      <c r="A10" s="5">
        <v>530204</v>
      </c>
      <c r="B10" s="5" t="s">
        <v>27</v>
      </c>
      <c r="C10" s="12" t="s">
        <v>28</v>
      </c>
      <c r="D10" s="8" t="s">
        <v>21</v>
      </c>
      <c r="E10" s="8">
        <v>5200</v>
      </c>
      <c r="F10" s="9">
        <v>0.02</v>
      </c>
      <c r="G10" s="10">
        <f>+E10*F10</f>
        <v>104</v>
      </c>
      <c r="H10" s="10"/>
      <c r="I10" s="10">
        <f>+G10+H10</f>
        <v>104</v>
      </c>
    </row>
    <row r="11" spans="1:9" x14ac:dyDescent="0.25">
      <c r="A11" s="5">
        <v>530204</v>
      </c>
      <c r="B11" s="5" t="s">
        <v>27</v>
      </c>
      <c r="C11" s="12" t="s">
        <v>29</v>
      </c>
      <c r="D11" s="8" t="s">
        <v>21</v>
      </c>
      <c r="E11" s="8">
        <v>5</v>
      </c>
      <c r="F11" s="9">
        <v>10</v>
      </c>
      <c r="G11" s="10">
        <f>+E11*F11</f>
        <v>50</v>
      </c>
      <c r="H11" s="10">
        <f>+G11*0.12</f>
        <v>6</v>
      </c>
      <c r="I11" s="10">
        <f>+G11+H11</f>
        <v>56</v>
      </c>
    </row>
    <row r="12" spans="1:9" ht="16.5" thickBot="1" x14ac:dyDescent="0.3">
      <c r="A12" s="23" t="s">
        <v>11</v>
      </c>
      <c r="B12" s="24"/>
      <c r="C12" s="24"/>
      <c r="D12" s="24"/>
      <c r="E12" s="24">
        <f>SUM(E10:E11)</f>
        <v>5205</v>
      </c>
      <c r="F12" s="24">
        <f>SUM(F10:F11)</f>
        <v>10.02</v>
      </c>
      <c r="G12" s="6">
        <f>SUM(G10:G11)</f>
        <v>154</v>
      </c>
      <c r="H12" s="6">
        <f>SUM(H10:H11)</f>
        <v>6</v>
      </c>
      <c r="I12" s="6">
        <f>SUM(I10:I11)</f>
        <v>160</v>
      </c>
    </row>
    <row r="13" spans="1:9" ht="18.75" customHeight="1" thickBot="1" x14ac:dyDescent="0.3">
      <c r="A13" s="34" t="s">
        <v>58</v>
      </c>
      <c r="B13" s="40"/>
      <c r="C13" s="40"/>
      <c r="D13" s="40"/>
      <c r="E13" s="40"/>
      <c r="F13" s="40"/>
      <c r="G13" s="40"/>
      <c r="H13" s="40"/>
      <c r="I13" s="41"/>
    </row>
    <row r="14" spans="1:9" ht="18.75" customHeight="1" x14ac:dyDescent="0.25">
      <c r="A14" s="2" t="s">
        <v>3</v>
      </c>
      <c r="B14" s="2" t="s">
        <v>22</v>
      </c>
      <c r="C14" s="11" t="s">
        <v>4</v>
      </c>
      <c r="D14" s="3" t="s">
        <v>5</v>
      </c>
      <c r="E14" s="3" t="s">
        <v>6</v>
      </c>
      <c r="F14" s="3" t="s">
        <v>7</v>
      </c>
      <c r="G14" s="4" t="s">
        <v>8</v>
      </c>
      <c r="H14" s="4" t="s">
        <v>9</v>
      </c>
      <c r="I14" s="4" t="s">
        <v>10</v>
      </c>
    </row>
    <row r="15" spans="1:9" x14ac:dyDescent="0.25">
      <c r="A15" s="5">
        <v>530801</v>
      </c>
      <c r="B15" s="5" t="s">
        <v>27</v>
      </c>
      <c r="C15" s="12" t="s">
        <v>30</v>
      </c>
      <c r="D15" s="8" t="s">
        <v>21</v>
      </c>
      <c r="E15" s="18">
        <v>40</v>
      </c>
      <c r="F15" s="19">
        <v>2</v>
      </c>
      <c r="G15" s="10">
        <f>+E15*F15</f>
        <v>80</v>
      </c>
      <c r="H15" s="10">
        <f>+G15*0.12</f>
        <v>9.6</v>
      </c>
      <c r="I15" s="10">
        <f>+G15+H15</f>
        <v>89.6</v>
      </c>
    </row>
    <row r="16" spans="1:9" ht="16.5" thickBot="1" x14ac:dyDescent="0.3">
      <c r="A16" s="42" t="s">
        <v>12</v>
      </c>
      <c r="B16" s="43"/>
      <c r="C16" s="43"/>
      <c r="D16" s="43"/>
      <c r="E16" s="43"/>
      <c r="F16" s="44"/>
      <c r="G16" s="7">
        <f>SUM(G15:G15)</f>
        <v>80</v>
      </c>
      <c r="H16" s="7">
        <f>SUM(H15:H15)</f>
        <v>9.6</v>
      </c>
      <c r="I16" s="7">
        <f>SUM(I15:I15)</f>
        <v>89.6</v>
      </c>
    </row>
    <row r="17" spans="1:9" ht="18.75" customHeight="1" thickBot="1" x14ac:dyDescent="0.3">
      <c r="A17" s="39" t="s">
        <v>31</v>
      </c>
      <c r="B17" s="40"/>
      <c r="C17" s="40"/>
      <c r="D17" s="40"/>
      <c r="E17" s="40"/>
      <c r="F17" s="40"/>
      <c r="G17" s="40"/>
      <c r="H17" s="40"/>
      <c r="I17" s="41"/>
    </row>
    <row r="18" spans="1:9" ht="15.75" x14ac:dyDescent="0.25">
      <c r="A18" s="2" t="s">
        <v>3</v>
      </c>
      <c r="B18" s="2" t="s">
        <v>22</v>
      </c>
      <c r="C18" s="11" t="s">
        <v>4</v>
      </c>
      <c r="D18" s="3" t="s">
        <v>5</v>
      </c>
      <c r="E18" s="3" t="s">
        <v>6</v>
      </c>
      <c r="F18" s="3" t="s">
        <v>7</v>
      </c>
      <c r="G18" s="4" t="s">
        <v>8</v>
      </c>
      <c r="H18" s="4" t="s">
        <v>9</v>
      </c>
      <c r="I18" s="4" t="s">
        <v>10</v>
      </c>
    </row>
    <row r="19" spans="1:9" ht="45" x14ac:dyDescent="0.25">
      <c r="A19" s="5">
        <v>530802</v>
      </c>
      <c r="B19" s="5" t="s">
        <v>27</v>
      </c>
      <c r="C19" s="33" t="s">
        <v>69</v>
      </c>
      <c r="D19" s="8" t="s">
        <v>21</v>
      </c>
      <c r="E19" s="8">
        <v>6</v>
      </c>
      <c r="F19" s="9">
        <v>27</v>
      </c>
      <c r="G19" s="10">
        <f>+E19*F19</f>
        <v>162</v>
      </c>
      <c r="H19" s="10">
        <f>+G19*0.12</f>
        <v>19.439999999999998</v>
      </c>
      <c r="I19" s="10">
        <f>+G19+H19</f>
        <v>181.44</v>
      </c>
    </row>
    <row r="20" spans="1:9" ht="45" x14ac:dyDescent="0.25">
      <c r="A20" s="5">
        <v>530802</v>
      </c>
      <c r="B20" s="5" t="s">
        <v>27</v>
      </c>
      <c r="C20" s="33" t="s">
        <v>70</v>
      </c>
      <c r="D20" s="8" t="s">
        <v>21</v>
      </c>
      <c r="E20" s="25">
        <v>4</v>
      </c>
      <c r="F20" s="9">
        <v>27</v>
      </c>
      <c r="G20" s="10">
        <f t="shared" ref="G20" si="0">+E20*F20</f>
        <v>108</v>
      </c>
      <c r="H20" s="10">
        <f t="shared" ref="H20" si="1">+G20*0.12</f>
        <v>12.959999999999999</v>
      </c>
      <c r="I20" s="10">
        <f t="shared" ref="I20" si="2">+G20+H20</f>
        <v>120.96</v>
      </c>
    </row>
    <row r="21" spans="1:9" ht="16.5" thickBot="1" x14ac:dyDescent="0.3">
      <c r="A21" s="26" t="s">
        <v>32</v>
      </c>
      <c r="B21" s="27"/>
      <c r="C21" s="27"/>
      <c r="D21" s="27"/>
      <c r="E21" s="27">
        <f>SUM(E19:E20)</f>
        <v>10</v>
      </c>
      <c r="F21" s="27">
        <f>SUM(F19:F20)</f>
        <v>54</v>
      </c>
      <c r="G21" s="7">
        <f>SUM(G19:G20)</f>
        <v>270</v>
      </c>
      <c r="H21" s="7">
        <f>SUM(H19:H20)</f>
        <v>32.4</v>
      </c>
      <c r="I21" s="7">
        <f>SUM(I19:I20)</f>
        <v>302.39999999999998</v>
      </c>
    </row>
    <row r="22" spans="1:9" ht="18.75" thickBot="1" x14ac:dyDescent="0.3">
      <c r="A22" s="39" t="s">
        <v>23</v>
      </c>
      <c r="B22" s="40"/>
      <c r="C22" s="40"/>
      <c r="D22" s="40"/>
      <c r="E22" s="40"/>
      <c r="F22" s="40"/>
      <c r="G22" s="40"/>
      <c r="H22" s="40"/>
      <c r="I22" s="41"/>
    </row>
    <row r="23" spans="1:9" ht="15.75" x14ac:dyDescent="0.25">
      <c r="A23" s="2" t="s">
        <v>3</v>
      </c>
      <c r="B23" s="2" t="s">
        <v>22</v>
      </c>
      <c r="C23" s="11" t="s">
        <v>4</v>
      </c>
      <c r="D23" s="3" t="s">
        <v>5</v>
      </c>
      <c r="E23" s="3" t="s">
        <v>6</v>
      </c>
      <c r="F23" s="3" t="s">
        <v>7</v>
      </c>
      <c r="G23" s="4" t="s">
        <v>8</v>
      </c>
      <c r="H23" s="4" t="s">
        <v>9</v>
      </c>
      <c r="I23" s="4" t="s">
        <v>10</v>
      </c>
    </row>
    <row r="24" spans="1:9" x14ac:dyDescent="0.25">
      <c r="A24" s="5">
        <v>530804</v>
      </c>
      <c r="B24" s="5" t="s">
        <v>27</v>
      </c>
      <c r="C24" s="12" t="s">
        <v>42</v>
      </c>
      <c r="D24" s="8" t="s">
        <v>21</v>
      </c>
      <c r="E24" s="8">
        <v>3</v>
      </c>
      <c r="F24" s="9">
        <v>6.28</v>
      </c>
      <c r="G24" s="10">
        <f t="shared" ref="G24:G40" si="3">+E24*F24</f>
        <v>18.84</v>
      </c>
      <c r="H24" s="10">
        <f t="shared" ref="H24:H40" si="4">+G24*0.12</f>
        <v>2.2607999999999997</v>
      </c>
      <c r="I24" s="10">
        <f t="shared" ref="I24:I40" si="5">+G24+H24</f>
        <v>21.1008</v>
      </c>
    </row>
    <row r="25" spans="1:9" x14ac:dyDescent="0.25">
      <c r="A25" s="5">
        <v>530804</v>
      </c>
      <c r="B25" s="5" t="s">
        <v>27</v>
      </c>
      <c r="C25" s="12" t="s">
        <v>43</v>
      </c>
      <c r="D25" s="8" t="s">
        <v>21</v>
      </c>
      <c r="E25" s="8">
        <v>3</v>
      </c>
      <c r="F25" s="9">
        <v>3.3</v>
      </c>
      <c r="G25" s="10">
        <f t="shared" si="3"/>
        <v>9.8999999999999986</v>
      </c>
      <c r="H25" s="10">
        <f t="shared" si="4"/>
        <v>1.1879999999999997</v>
      </c>
      <c r="I25" s="10">
        <f t="shared" si="5"/>
        <v>11.087999999999997</v>
      </c>
    </row>
    <row r="26" spans="1:9" x14ac:dyDescent="0.25">
      <c r="A26" s="5">
        <v>530804</v>
      </c>
      <c r="B26" s="5" t="s">
        <v>27</v>
      </c>
      <c r="C26" s="12" t="s">
        <v>44</v>
      </c>
      <c r="D26" s="8" t="s">
        <v>21</v>
      </c>
      <c r="E26" s="8">
        <v>24</v>
      </c>
      <c r="F26" s="9">
        <v>0.15</v>
      </c>
      <c r="G26" s="10">
        <f t="shared" si="3"/>
        <v>3.5999999999999996</v>
      </c>
      <c r="H26" s="10">
        <f t="shared" si="4"/>
        <v>0.43199999999999994</v>
      </c>
      <c r="I26" s="10">
        <f t="shared" si="5"/>
        <v>4.032</v>
      </c>
    </row>
    <row r="27" spans="1:9" x14ac:dyDescent="0.25">
      <c r="A27" s="5">
        <v>530804</v>
      </c>
      <c r="B27" s="5" t="s">
        <v>27</v>
      </c>
      <c r="C27" s="12" t="s">
        <v>45</v>
      </c>
      <c r="D27" s="8" t="s">
        <v>21</v>
      </c>
      <c r="E27" s="8">
        <v>8</v>
      </c>
      <c r="F27" s="9">
        <v>1.8</v>
      </c>
      <c r="G27" s="10">
        <f t="shared" si="3"/>
        <v>14.4</v>
      </c>
      <c r="H27" s="10">
        <f t="shared" si="4"/>
        <v>1.728</v>
      </c>
      <c r="I27" s="10">
        <f t="shared" si="5"/>
        <v>16.128</v>
      </c>
    </row>
    <row r="28" spans="1:9" x14ac:dyDescent="0.25">
      <c r="A28" s="5">
        <v>530804</v>
      </c>
      <c r="B28" s="5" t="s">
        <v>27</v>
      </c>
      <c r="C28" s="12" t="s">
        <v>46</v>
      </c>
      <c r="D28" s="8" t="s">
        <v>21</v>
      </c>
      <c r="E28" s="8">
        <v>3</v>
      </c>
      <c r="F28" s="9">
        <v>2</v>
      </c>
      <c r="G28" s="10">
        <f t="shared" si="3"/>
        <v>6</v>
      </c>
      <c r="H28" s="10">
        <f t="shared" si="4"/>
        <v>0.72</v>
      </c>
      <c r="I28" s="10">
        <f t="shared" si="5"/>
        <v>6.72</v>
      </c>
    </row>
    <row r="29" spans="1:9" x14ac:dyDescent="0.25">
      <c r="A29" s="5">
        <v>530804</v>
      </c>
      <c r="B29" s="5" t="s">
        <v>27</v>
      </c>
      <c r="C29" s="12" t="s">
        <v>47</v>
      </c>
      <c r="D29" s="8" t="s">
        <v>21</v>
      </c>
      <c r="E29" s="8">
        <v>12</v>
      </c>
      <c r="F29" s="9">
        <v>0.5</v>
      </c>
      <c r="G29" s="10">
        <f t="shared" si="3"/>
        <v>6</v>
      </c>
      <c r="H29" s="10">
        <f t="shared" si="4"/>
        <v>0.72</v>
      </c>
      <c r="I29" s="10">
        <f t="shared" si="5"/>
        <v>6.72</v>
      </c>
    </row>
    <row r="30" spans="1:9" x14ac:dyDescent="0.25">
      <c r="A30" s="5">
        <v>530804</v>
      </c>
      <c r="B30" s="5" t="s">
        <v>27</v>
      </c>
      <c r="C30" s="12" t="s">
        <v>48</v>
      </c>
      <c r="D30" s="8" t="s">
        <v>21</v>
      </c>
      <c r="E30" s="8">
        <v>12</v>
      </c>
      <c r="F30" s="9">
        <v>0.6</v>
      </c>
      <c r="G30" s="10">
        <f t="shared" si="3"/>
        <v>7.1999999999999993</v>
      </c>
      <c r="H30" s="10">
        <f t="shared" si="4"/>
        <v>0.86399999999999988</v>
      </c>
      <c r="I30" s="10">
        <f t="shared" si="5"/>
        <v>8.0640000000000001</v>
      </c>
    </row>
    <row r="31" spans="1:9" x14ac:dyDescent="0.25">
      <c r="A31" s="5">
        <v>530804</v>
      </c>
      <c r="B31" s="5" t="s">
        <v>27</v>
      </c>
      <c r="C31" s="12" t="s">
        <v>49</v>
      </c>
      <c r="D31" s="8" t="s">
        <v>21</v>
      </c>
      <c r="E31" s="8">
        <v>12</v>
      </c>
      <c r="F31" s="9">
        <v>0.62</v>
      </c>
      <c r="G31" s="10">
        <f t="shared" si="3"/>
        <v>7.4399999999999995</v>
      </c>
      <c r="H31" s="10">
        <f t="shared" si="4"/>
        <v>0.89279999999999993</v>
      </c>
      <c r="I31" s="10">
        <f t="shared" si="5"/>
        <v>8.3327999999999989</v>
      </c>
    </row>
    <row r="32" spans="1:9" s="22" customFormat="1" x14ac:dyDescent="0.25">
      <c r="A32" s="5">
        <v>530804</v>
      </c>
      <c r="B32" s="5" t="s">
        <v>27</v>
      </c>
      <c r="C32" s="12" t="s">
        <v>50</v>
      </c>
      <c r="D32" s="8" t="s">
        <v>21</v>
      </c>
      <c r="E32" s="8">
        <v>12</v>
      </c>
      <c r="F32" s="9">
        <v>0.62</v>
      </c>
      <c r="G32" s="10">
        <f t="shared" si="3"/>
        <v>7.4399999999999995</v>
      </c>
      <c r="H32" s="10">
        <f t="shared" si="4"/>
        <v>0.89279999999999993</v>
      </c>
      <c r="I32" s="10">
        <f t="shared" si="5"/>
        <v>8.3327999999999989</v>
      </c>
    </row>
    <row r="33" spans="1:9" x14ac:dyDescent="0.25">
      <c r="A33" s="5">
        <v>530804</v>
      </c>
      <c r="B33" s="5" t="s">
        <v>27</v>
      </c>
      <c r="C33" s="12" t="s">
        <v>51</v>
      </c>
      <c r="D33" s="8" t="s">
        <v>21</v>
      </c>
      <c r="E33" s="8">
        <v>12</v>
      </c>
      <c r="F33" s="9">
        <v>0.62</v>
      </c>
      <c r="G33" s="10">
        <f t="shared" si="3"/>
        <v>7.4399999999999995</v>
      </c>
      <c r="H33" s="10">
        <f t="shared" si="4"/>
        <v>0.89279999999999993</v>
      </c>
      <c r="I33" s="10">
        <f t="shared" si="5"/>
        <v>8.3327999999999989</v>
      </c>
    </row>
    <row r="34" spans="1:9" x14ac:dyDescent="0.25">
      <c r="A34" s="5">
        <v>530804</v>
      </c>
      <c r="B34" s="5" t="s">
        <v>27</v>
      </c>
      <c r="C34" s="12" t="s">
        <v>52</v>
      </c>
      <c r="D34" s="8" t="s">
        <v>21</v>
      </c>
      <c r="E34" s="8">
        <v>12</v>
      </c>
      <c r="F34" s="9">
        <v>3.5</v>
      </c>
      <c r="G34" s="10">
        <f t="shared" si="3"/>
        <v>42</v>
      </c>
      <c r="H34" s="10"/>
      <c r="I34" s="10">
        <f t="shared" si="5"/>
        <v>42</v>
      </c>
    </row>
    <row r="35" spans="1:9" x14ac:dyDescent="0.25">
      <c r="A35" s="5">
        <v>530804</v>
      </c>
      <c r="B35" s="5" t="s">
        <v>27</v>
      </c>
      <c r="C35" s="12" t="s">
        <v>59</v>
      </c>
      <c r="D35" s="18" t="s">
        <v>21</v>
      </c>
      <c r="E35" s="18">
        <v>3</v>
      </c>
      <c r="F35" s="19">
        <v>0.69</v>
      </c>
      <c r="G35" s="20">
        <f t="shared" si="3"/>
        <v>2.0699999999999998</v>
      </c>
      <c r="H35" s="20">
        <f t="shared" ref="H35:H39" si="6">+G35*0.12</f>
        <v>0.24839999999999998</v>
      </c>
      <c r="I35" s="20">
        <f t="shared" si="5"/>
        <v>2.3184</v>
      </c>
    </row>
    <row r="36" spans="1:9" x14ac:dyDescent="0.25">
      <c r="A36" s="5">
        <v>530804</v>
      </c>
      <c r="B36" s="5" t="s">
        <v>27</v>
      </c>
      <c r="C36" s="12" t="s">
        <v>60</v>
      </c>
      <c r="D36" s="18" t="s">
        <v>21</v>
      </c>
      <c r="E36" s="18">
        <v>3</v>
      </c>
      <c r="F36" s="19">
        <v>0.68</v>
      </c>
      <c r="G36" s="20">
        <f t="shared" si="3"/>
        <v>2.04</v>
      </c>
      <c r="H36" s="20">
        <f t="shared" si="6"/>
        <v>0.24479999999999999</v>
      </c>
      <c r="I36" s="20">
        <f t="shared" si="5"/>
        <v>2.2848000000000002</v>
      </c>
    </row>
    <row r="37" spans="1:9" x14ac:dyDescent="0.25">
      <c r="A37" s="5">
        <v>530804</v>
      </c>
      <c r="B37" s="5" t="s">
        <v>27</v>
      </c>
      <c r="C37" s="12" t="s">
        <v>61</v>
      </c>
      <c r="D37" s="18" t="s">
        <v>21</v>
      </c>
      <c r="E37" s="18">
        <v>1</v>
      </c>
      <c r="F37" s="19">
        <v>11.54</v>
      </c>
      <c r="G37" s="20">
        <f t="shared" si="3"/>
        <v>11.54</v>
      </c>
      <c r="H37" s="20">
        <f t="shared" si="6"/>
        <v>1.3847999999999998</v>
      </c>
      <c r="I37" s="20">
        <f t="shared" si="5"/>
        <v>12.924799999999999</v>
      </c>
    </row>
    <row r="38" spans="1:9" x14ac:dyDescent="0.25">
      <c r="A38" s="5">
        <v>530811</v>
      </c>
      <c r="B38" s="5" t="s">
        <v>27</v>
      </c>
      <c r="C38" s="12" t="s">
        <v>64</v>
      </c>
      <c r="D38" s="18" t="s">
        <v>21</v>
      </c>
      <c r="E38" s="18">
        <v>1</v>
      </c>
      <c r="F38" s="19">
        <v>8.75</v>
      </c>
      <c r="G38" s="20">
        <f>+E38*F38</f>
        <v>8.75</v>
      </c>
      <c r="H38" s="20">
        <f>+G38*0.12</f>
        <v>1.05</v>
      </c>
      <c r="I38" s="20">
        <f>+G38+H38</f>
        <v>9.8000000000000007</v>
      </c>
    </row>
    <row r="39" spans="1:9" x14ac:dyDescent="0.25">
      <c r="A39" s="5">
        <v>530804</v>
      </c>
      <c r="B39" s="5" t="s">
        <v>27</v>
      </c>
      <c r="C39" s="12" t="s">
        <v>62</v>
      </c>
      <c r="D39" s="18" t="s">
        <v>21</v>
      </c>
      <c r="E39" s="18">
        <v>3</v>
      </c>
      <c r="F39" s="19">
        <v>40</v>
      </c>
      <c r="G39" s="20">
        <f t="shared" si="3"/>
        <v>120</v>
      </c>
      <c r="H39" s="20">
        <f t="shared" si="6"/>
        <v>14.399999999999999</v>
      </c>
      <c r="I39" s="20">
        <f t="shared" si="5"/>
        <v>134.4</v>
      </c>
    </row>
    <row r="40" spans="1:9" x14ac:dyDescent="0.25">
      <c r="A40" s="5">
        <v>530804</v>
      </c>
      <c r="B40" s="5" t="s">
        <v>27</v>
      </c>
      <c r="C40" s="12" t="s">
        <v>53</v>
      </c>
      <c r="D40" s="8" t="s">
        <v>21</v>
      </c>
      <c r="E40" s="8">
        <v>24</v>
      </c>
      <c r="F40" s="9">
        <v>0.25</v>
      </c>
      <c r="G40" s="10">
        <f t="shared" si="3"/>
        <v>6</v>
      </c>
      <c r="H40" s="10">
        <f t="shared" si="4"/>
        <v>0.72</v>
      </c>
      <c r="I40" s="10">
        <f t="shared" si="5"/>
        <v>6.72</v>
      </c>
    </row>
    <row r="41" spans="1:9" ht="16.5" thickBot="1" x14ac:dyDescent="0.3">
      <c r="A41" s="26" t="s">
        <v>13</v>
      </c>
      <c r="B41" s="27"/>
      <c r="C41" s="27"/>
      <c r="D41" s="27"/>
      <c r="E41" s="27">
        <f>SUM(E24:E40)</f>
        <v>148</v>
      </c>
      <c r="F41" s="27">
        <f>SUM(F24:F40)</f>
        <v>81.900000000000006</v>
      </c>
      <c r="G41" s="7">
        <f>SUM(G24:G40)</f>
        <v>280.65999999999997</v>
      </c>
      <c r="H41" s="7">
        <f>SUM(H24:H40)</f>
        <v>28.639199999999995</v>
      </c>
      <c r="I41" s="7">
        <f>SUM(I24:I40)</f>
        <v>309.29920000000004</v>
      </c>
    </row>
    <row r="42" spans="1:9" ht="18.75" thickBot="1" x14ac:dyDescent="0.3">
      <c r="A42" s="39" t="s">
        <v>14</v>
      </c>
      <c r="B42" s="40"/>
      <c r="C42" s="40"/>
      <c r="D42" s="40"/>
      <c r="E42" s="40"/>
      <c r="F42" s="40"/>
      <c r="G42" s="40"/>
      <c r="H42" s="40"/>
      <c r="I42" s="41"/>
    </row>
    <row r="43" spans="1:9" ht="15.75" x14ac:dyDescent="0.25">
      <c r="A43" s="2" t="s">
        <v>3</v>
      </c>
      <c r="B43" s="2" t="s">
        <v>22</v>
      </c>
      <c r="C43" s="13" t="s">
        <v>4</v>
      </c>
      <c r="D43" s="3" t="s">
        <v>5</v>
      </c>
      <c r="E43" s="3" t="s">
        <v>6</v>
      </c>
      <c r="F43" s="3" t="s">
        <v>7</v>
      </c>
      <c r="G43" s="4" t="s">
        <v>8</v>
      </c>
      <c r="H43" s="4" t="s">
        <v>9</v>
      </c>
      <c r="I43" s="4" t="s">
        <v>10</v>
      </c>
    </row>
    <row r="44" spans="1:9" x14ac:dyDescent="0.25">
      <c r="A44" s="5">
        <v>530805</v>
      </c>
      <c r="B44" s="5" t="s">
        <v>27</v>
      </c>
      <c r="C44" s="12" t="s">
        <v>54</v>
      </c>
      <c r="D44" s="8" t="s">
        <v>21</v>
      </c>
      <c r="E44" s="8">
        <v>6</v>
      </c>
      <c r="F44" s="19">
        <v>0.92</v>
      </c>
      <c r="G44" s="10">
        <f>+E44*F44</f>
        <v>5.5200000000000005</v>
      </c>
      <c r="H44" s="10">
        <f>+G44*0.12</f>
        <v>0.66239999999999999</v>
      </c>
      <c r="I44" s="10">
        <f>+G44+H44</f>
        <v>6.1824000000000003</v>
      </c>
    </row>
    <row r="45" spans="1:9" x14ac:dyDescent="0.25">
      <c r="A45" s="5">
        <v>530805</v>
      </c>
      <c r="B45" s="5" t="s">
        <v>27</v>
      </c>
      <c r="C45" s="12" t="s">
        <v>55</v>
      </c>
      <c r="D45" s="8" t="s">
        <v>21</v>
      </c>
      <c r="E45" s="8">
        <v>10</v>
      </c>
      <c r="F45" s="9">
        <v>7.34</v>
      </c>
      <c r="G45" s="10">
        <f>+E45*F45</f>
        <v>73.400000000000006</v>
      </c>
      <c r="H45" s="10">
        <f>+G45*0.12</f>
        <v>8.8079999999999998</v>
      </c>
      <c r="I45" s="10">
        <f>+G45+H45</f>
        <v>82.207999999999998</v>
      </c>
    </row>
    <row r="46" spans="1:9" ht="18.75" customHeight="1" x14ac:dyDescent="0.25">
      <c r="A46" s="5">
        <v>530805</v>
      </c>
      <c r="B46" s="5" t="s">
        <v>27</v>
      </c>
      <c r="C46" s="12" t="s">
        <v>56</v>
      </c>
      <c r="D46" s="8" t="s">
        <v>21</v>
      </c>
      <c r="E46" s="8">
        <v>2</v>
      </c>
      <c r="F46" s="9">
        <v>4.33</v>
      </c>
      <c r="G46" s="10">
        <f>+E46*F46</f>
        <v>8.66</v>
      </c>
      <c r="H46" s="10">
        <f>+G46*0.12</f>
        <v>1.0391999999999999</v>
      </c>
      <c r="I46" s="10">
        <f>+G46+H46</f>
        <v>9.6991999999999994</v>
      </c>
    </row>
    <row r="47" spans="1:9" ht="18.75" customHeight="1" x14ac:dyDescent="0.25">
      <c r="A47" s="5">
        <v>530805</v>
      </c>
      <c r="B47" s="5" t="s">
        <v>27</v>
      </c>
      <c r="C47" s="12" t="s">
        <v>57</v>
      </c>
      <c r="D47" s="8" t="s">
        <v>21</v>
      </c>
      <c r="E47" s="8">
        <v>3</v>
      </c>
      <c r="F47" s="9">
        <v>4.3</v>
      </c>
      <c r="G47" s="10">
        <f>+E47*F47</f>
        <v>12.899999999999999</v>
      </c>
      <c r="H47" s="10">
        <f>+G47*0.12</f>
        <v>1.5479999999999998</v>
      </c>
      <c r="I47" s="10">
        <f>+G47+H47</f>
        <v>14.447999999999999</v>
      </c>
    </row>
    <row r="48" spans="1:9" ht="16.5" thickBot="1" x14ac:dyDescent="0.3">
      <c r="A48" s="26" t="s">
        <v>15</v>
      </c>
      <c r="B48" s="27"/>
      <c r="C48" s="27"/>
      <c r="D48" s="27"/>
      <c r="E48" s="27">
        <f>SUM(E44:E47)</f>
        <v>21</v>
      </c>
      <c r="F48" s="27">
        <f>SUM(F44:F47)</f>
        <v>16.89</v>
      </c>
      <c r="G48" s="7">
        <f>SUM(G44:G47)</f>
        <v>100.47999999999999</v>
      </c>
      <c r="H48" s="7">
        <f>SUM(H44:H47)</f>
        <v>12.057599999999999</v>
      </c>
      <c r="I48" s="7">
        <f>SUM(I44:I47)</f>
        <v>112.5376</v>
      </c>
    </row>
    <row r="49" spans="1:9" ht="18.75" thickBot="1" x14ac:dyDescent="0.3">
      <c r="A49" s="39" t="s">
        <v>33</v>
      </c>
      <c r="B49" s="40"/>
      <c r="C49" s="40"/>
      <c r="D49" s="40"/>
      <c r="E49" s="40"/>
      <c r="F49" s="40"/>
      <c r="G49" s="40"/>
      <c r="H49" s="40"/>
      <c r="I49" s="41"/>
    </row>
    <row r="50" spans="1:9" ht="18.75" customHeight="1" x14ac:dyDescent="0.25">
      <c r="A50" s="2" t="s">
        <v>3</v>
      </c>
      <c r="B50" s="2" t="s">
        <v>22</v>
      </c>
      <c r="C50" s="13" t="s">
        <v>4</v>
      </c>
      <c r="D50" s="3" t="s">
        <v>5</v>
      </c>
      <c r="E50" s="3" t="s">
        <v>6</v>
      </c>
      <c r="F50" s="3" t="s">
        <v>7</v>
      </c>
      <c r="G50" s="4" t="s">
        <v>8</v>
      </c>
      <c r="H50" s="4" t="s">
        <v>9</v>
      </c>
      <c r="I50" s="4" t="s">
        <v>10</v>
      </c>
    </row>
    <row r="51" spans="1:9" x14ac:dyDescent="0.25">
      <c r="A51" s="5">
        <v>530809</v>
      </c>
      <c r="B51" s="5" t="s">
        <v>27</v>
      </c>
      <c r="C51" s="12" t="s">
        <v>34</v>
      </c>
      <c r="D51" s="8" t="s">
        <v>21</v>
      </c>
      <c r="E51" s="8">
        <v>1</v>
      </c>
      <c r="F51" s="9">
        <v>25</v>
      </c>
      <c r="G51" s="10">
        <f>+E51*F51</f>
        <v>25</v>
      </c>
      <c r="H51" s="10">
        <f>+G51*0.12</f>
        <v>3</v>
      </c>
      <c r="I51" s="10">
        <f>+G51+H51</f>
        <v>28</v>
      </c>
    </row>
    <row r="52" spans="1:9" ht="16.5" thickBot="1" x14ac:dyDescent="0.3">
      <c r="A52" s="42" t="s">
        <v>35</v>
      </c>
      <c r="B52" s="43"/>
      <c r="C52" s="43"/>
      <c r="D52" s="43"/>
      <c r="E52" s="43"/>
      <c r="F52" s="44"/>
      <c r="G52" s="7">
        <f>SUM(G51:G51)</f>
        <v>25</v>
      </c>
      <c r="H52" s="7">
        <f>SUM(H51:H51)</f>
        <v>3</v>
      </c>
      <c r="I52" s="7">
        <f>SUM(I51:I51)</f>
        <v>28</v>
      </c>
    </row>
    <row r="53" spans="1:9" ht="18.75" customHeight="1" thickBot="1" x14ac:dyDescent="0.3">
      <c r="A53" s="34" t="s">
        <v>36</v>
      </c>
      <c r="B53" s="35"/>
      <c r="C53" s="35"/>
      <c r="D53" s="35"/>
      <c r="E53" s="35"/>
      <c r="F53" s="35"/>
      <c r="G53" s="35"/>
      <c r="H53" s="35"/>
      <c r="I53" s="36"/>
    </row>
    <row r="54" spans="1:9" s="21" customFormat="1" ht="15.75" x14ac:dyDescent="0.25">
      <c r="A54" s="2" t="s">
        <v>3</v>
      </c>
      <c r="B54" s="2" t="s">
        <v>22</v>
      </c>
      <c r="C54" s="13" t="s">
        <v>4</v>
      </c>
      <c r="D54" s="3" t="s">
        <v>5</v>
      </c>
      <c r="E54" s="3" t="s">
        <v>6</v>
      </c>
      <c r="F54" s="3" t="s">
        <v>7</v>
      </c>
      <c r="G54" s="4" t="s">
        <v>8</v>
      </c>
      <c r="H54" s="4" t="s">
        <v>9</v>
      </c>
      <c r="I54" s="4" t="s">
        <v>10</v>
      </c>
    </row>
    <row r="55" spans="1:9" x14ac:dyDescent="0.25">
      <c r="A55" s="5">
        <v>530811</v>
      </c>
      <c r="B55" s="5" t="s">
        <v>27</v>
      </c>
      <c r="C55" s="12" t="s">
        <v>63</v>
      </c>
      <c r="D55" s="8" t="s">
        <v>21</v>
      </c>
      <c r="E55" s="8">
        <v>3</v>
      </c>
      <c r="F55" s="9">
        <v>12</v>
      </c>
      <c r="G55" s="10">
        <f>+E55*F55</f>
        <v>36</v>
      </c>
      <c r="H55" s="10">
        <f>+G55*0.12</f>
        <v>4.32</v>
      </c>
      <c r="I55" s="10">
        <f>+G55+H55</f>
        <v>40.32</v>
      </c>
    </row>
    <row r="56" spans="1:9" x14ac:dyDescent="0.25">
      <c r="A56" s="5">
        <v>530811</v>
      </c>
      <c r="B56" s="5" t="s">
        <v>27</v>
      </c>
      <c r="C56" s="12" t="s">
        <v>37</v>
      </c>
      <c r="D56" s="8" t="s">
        <v>21</v>
      </c>
      <c r="E56" s="8">
        <v>6</v>
      </c>
      <c r="F56" s="9">
        <v>0.7</v>
      </c>
      <c r="G56" s="10">
        <f>+E56*F56</f>
        <v>4.1999999999999993</v>
      </c>
      <c r="H56" s="10">
        <f>+G56*0.12</f>
        <v>0.50399999999999989</v>
      </c>
      <c r="I56" s="10">
        <f>+G56+H56</f>
        <v>4.7039999999999988</v>
      </c>
    </row>
    <row r="57" spans="1:9" x14ac:dyDescent="0.25">
      <c r="A57" s="5">
        <v>530811</v>
      </c>
      <c r="B57" s="5" t="s">
        <v>27</v>
      </c>
      <c r="C57" s="12" t="s">
        <v>65</v>
      </c>
      <c r="D57" s="8" t="s">
        <v>21</v>
      </c>
      <c r="E57" s="8">
        <v>1</v>
      </c>
      <c r="F57" s="9">
        <v>20</v>
      </c>
      <c r="G57" s="10">
        <f>+E57*F57</f>
        <v>20</v>
      </c>
      <c r="H57" s="10">
        <f>+G57*0.12</f>
        <v>2.4</v>
      </c>
      <c r="I57" s="10">
        <f>+G57+H57</f>
        <v>22.4</v>
      </c>
    </row>
    <row r="58" spans="1:9" ht="16.5" thickBot="1" x14ac:dyDescent="0.3">
      <c r="A58" s="26" t="s">
        <v>38</v>
      </c>
      <c r="B58" s="27"/>
      <c r="C58" s="27"/>
      <c r="D58" s="27"/>
      <c r="E58" s="27">
        <f>SUM(E55:E57)</f>
        <v>10</v>
      </c>
      <c r="F58" s="27">
        <f>SUM(F55:F57)</f>
        <v>32.700000000000003</v>
      </c>
      <c r="G58" s="7">
        <f>SUM(G55:G57)</f>
        <v>60.2</v>
      </c>
      <c r="H58" s="7">
        <f>SUM(H55:H57)</f>
        <v>7.2240000000000002</v>
      </c>
      <c r="I58" s="7">
        <f>SUM(I55:I57)</f>
        <v>67.424000000000007</v>
      </c>
    </row>
    <row r="59" spans="1:9" ht="18.75" customHeight="1" thickBot="1" x14ac:dyDescent="0.3">
      <c r="A59" s="34" t="s">
        <v>66</v>
      </c>
      <c r="B59" s="35"/>
      <c r="C59" s="35"/>
      <c r="D59" s="35"/>
      <c r="E59" s="35"/>
      <c r="F59" s="35"/>
      <c r="G59" s="35"/>
      <c r="H59" s="35"/>
      <c r="I59" s="36"/>
    </row>
    <row r="60" spans="1:9" ht="15.75" x14ac:dyDescent="0.25">
      <c r="A60" s="28" t="s">
        <v>3</v>
      </c>
      <c r="B60" s="28" t="s">
        <v>22</v>
      </c>
      <c r="C60" s="11" t="s">
        <v>4</v>
      </c>
      <c r="D60" s="29" t="s">
        <v>5</v>
      </c>
      <c r="E60" s="29" t="s">
        <v>6</v>
      </c>
      <c r="F60" s="29" t="s">
        <v>7</v>
      </c>
      <c r="G60" s="30" t="s">
        <v>8</v>
      </c>
      <c r="H60" s="30" t="s">
        <v>9</v>
      </c>
      <c r="I60" s="30" t="s">
        <v>10</v>
      </c>
    </row>
    <row r="61" spans="1:9" x14ac:dyDescent="0.25">
      <c r="A61" s="17">
        <v>840107</v>
      </c>
      <c r="B61" s="17" t="s">
        <v>27</v>
      </c>
      <c r="C61" s="12" t="s">
        <v>67</v>
      </c>
      <c r="D61" s="8" t="s">
        <v>21</v>
      </c>
      <c r="E61" s="8">
        <v>1</v>
      </c>
      <c r="F61" s="19">
        <v>280</v>
      </c>
      <c r="G61" s="20">
        <f>E61*F61</f>
        <v>280</v>
      </c>
      <c r="H61" s="20">
        <f>+G61*0.12</f>
        <v>33.6</v>
      </c>
      <c r="I61" s="20">
        <f>+G61+H61</f>
        <v>313.60000000000002</v>
      </c>
    </row>
    <row r="62" spans="1:9" ht="16.5" thickBot="1" x14ac:dyDescent="0.3">
      <c r="A62" s="14"/>
      <c r="B62" s="14"/>
      <c r="C62" s="31" t="s">
        <v>68</v>
      </c>
      <c r="D62" s="31"/>
      <c r="E62" s="31">
        <f>SUM(E61:E61)</f>
        <v>1</v>
      </c>
      <c r="F62" s="31">
        <f>SUM(F61:F61)</f>
        <v>280</v>
      </c>
      <c r="G62" s="7">
        <f>SUM(G61:G61)</f>
        <v>280</v>
      </c>
      <c r="H62" s="7">
        <f>SUM(H61)</f>
        <v>33.6</v>
      </c>
      <c r="I62" s="7">
        <f>SUM(I61:I61)</f>
        <v>313.60000000000002</v>
      </c>
    </row>
    <row r="63" spans="1:9" ht="18.75" customHeight="1" thickBot="1" x14ac:dyDescent="0.3">
      <c r="A63" s="34" t="s">
        <v>39</v>
      </c>
      <c r="B63" s="35"/>
      <c r="C63" s="35"/>
      <c r="D63" s="35"/>
      <c r="E63" s="35"/>
      <c r="F63" s="35"/>
      <c r="G63" s="35"/>
      <c r="H63" s="35"/>
      <c r="I63" s="36"/>
    </row>
    <row r="64" spans="1:9" ht="15.75" x14ac:dyDescent="0.25">
      <c r="A64" s="28" t="s">
        <v>3</v>
      </c>
      <c r="B64" s="28" t="s">
        <v>22</v>
      </c>
      <c r="C64" s="11" t="s">
        <v>4</v>
      </c>
      <c r="D64" s="29" t="s">
        <v>5</v>
      </c>
      <c r="E64" s="29" t="s">
        <v>6</v>
      </c>
      <c r="F64" s="29" t="s">
        <v>7</v>
      </c>
      <c r="G64" s="30" t="s">
        <v>8</v>
      </c>
      <c r="H64" s="30" t="s">
        <v>9</v>
      </c>
      <c r="I64" s="30" t="s">
        <v>10</v>
      </c>
    </row>
    <row r="65" spans="1:9" x14ac:dyDescent="0.25">
      <c r="A65" s="17">
        <v>840107</v>
      </c>
      <c r="B65" s="17" t="s">
        <v>27</v>
      </c>
      <c r="C65" s="12" t="s">
        <v>40</v>
      </c>
      <c r="D65" s="18" t="s">
        <v>21</v>
      </c>
      <c r="E65" s="18">
        <v>1</v>
      </c>
      <c r="F65" s="19">
        <v>570</v>
      </c>
      <c r="G65" s="20">
        <f>E65*F65</f>
        <v>570</v>
      </c>
      <c r="H65" s="20">
        <f>+G65*0.12</f>
        <v>68.399999999999991</v>
      </c>
      <c r="I65" s="20">
        <f>+G65+H65</f>
        <v>638.4</v>
      </c>
    </row>
    <row r="66" spans="1:9" ht="16.5" thickBot="1" x14ac:dyDescent="0.3">
      <c r="A66" s="14"/>
      <c r="B66" s="14"/>
      <c r="C66" s="31" t="s">
        <v>41</v>
      </c>
      <c r="D66" s="31"/>
      <c r="E66" s="31">
        <f>SUM(E65:E65)</f>
        <v>1</v>
      </c>
      <c r="F66" s="31">
        <f>SUM(F65:F65)</f>
        <v>570</v>
      </c>
      <c r="G66" s="7">
        <f>SUM(G65:G65)</f>
        <v>570</v>
      </c>
      <c r="H66" s="7">
        <f>SUM(H65)</f>
        <v>68.399999999999991</v>
      </c>
      <c r="I66" s="7">
        <f>SUM(I65:I65)</f>
        <v>638.4</v>
      </c>
    </row>
    <row r="67" spans="1:9" ht="21" thickBot="1" x14ac:dyDescent="0.3">
      <c r="A67" s="37" t="s">
        <v>16</v>
      </c>
      <c r="B67" s="38"/>
      <c r="C67" s="38"/>
      <c r="D67" s="38"/>
      <c r="E67" s="38"/>
      <c r="F67" s="38"/>
      <c r="G67" s="15">
        <f>G66+G58+G52+G48+G41+G21+G16+G12+G62</f>
        <v>1820.3400000000001</v>
      </c>
      <c r="H67" s="16">
        <f>H66+H58+H52+H48+H41+H21+H16+H12+H62</f>
        <v>200.92079999999999</v>
      </c>
      <c r="I67" s="15">
        <f>I66+I58+I52+I48+I41+I21+I16+I12+I62</f>
        <v>2021.2608</v>
      </c>
    </row>
    <row r="69" spans="1:9" x14ac:dyDescent="0.25">
      <c r="B69" s="56" t="s">
        <v>71</v>
      </c>
    </row>
    <row r="70" spans="1:9" x14ac:dyDescent="0.25">
      <c r="B70" s="56" t="s">
        <v>72</v>
      </c>
    </row>
    <row r="71" spans="1:9" x14ac:dyDescent="0.25">
      <c r="B71" s="57">
        <v>43243</v>
      </c>
    </row>
  </sheetData>
  <mergeCells count="19">
    <mergeCell ref="A16:F16"/>
    <mergeCell ref="A17:I17"/>
    <mergeCell ref="B7:I7"/>
    <mergeCell ref="A13:I13"/>
    <mergeCell ref="A1:I1"/>
    <mergeCell ref="B6:I6"/>
    <mergeCell ref="A8:I8"/>
    <mergeCell ref="A2:I2"/>
    <mergeCell ref="A3:I3"/>
    <mergeCell ref="A4:I4"/>
    <mergeCell ref="A5:I5"/>
    <mergeCell ref="A63:I63"/>
    <mergeCell ref="A67:F67"/>
    <mergeCell ref="A22:I22"/>
    <mergeCell ref="A42:I42"/>
    <mergeCell ref="A49:I49"/>
    <mergeCell ref="A52:F52"/>
    <mergeCell ref="A53:I53"/>
    <mergeCell ref="A59:I59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JBAHAMONDE</cp:lastModifiedBy>
  <cp:revision/>
  <cp:lastPrinted>2018-02-21T21:14:51Z</cp:lastPrinted>
  <dcterms:created xsi:type="dcterms:W3CDTF">2017-05-15T14:26:09Z</dcterms:created>
  <dcterms:modified xsi:type="dcterms:W3CDTF">2018-05-26T00:51:15Z</dcterms:modified>
</cp:coreProperties>
</file>