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pulupa\Documents\Coordinadores\Dra. Ma. Augusta Espín\PRESUPUESTOS CORREGIDOS\"/>
    </mc:Choice>
  </mc:AlternateContent>
  <bookViews>
    <workbookView xWindow="0" yWindow="0" windowWidth="20490" windowHeight="7050"/>
  </bookViews>
  <sheets>
    <sheet name="ADICIONA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F55" i="1"/>
  <c r="E55" i="1"/>
  <c r="I54" i="1"/>
  <c r="G54" i="1"/>
  <c r="I53" i="1"/>
  <c r="G53" i="1"/>
  <c r="G52" i="1"/>
  <c r="I52" i="1" s="1"/>
  <c r="I55" i="1" s="1"/>
  <c r="G49" i="1"/>
  <c r="F49" i="1"/>
  <c r="E49" i="1"/>
  <c r="G48" i="1"/>
  <c r="G45" i="1"/>
  <c r="F45" i="1"/>
  <c r="E45" i="1"/>
  <c r="G44" i="1"/>
  <c r="F41" i="1"/>
  <c r="E41" i="1"/>
  <c r="G40" i="1"/>
  <c r="G39" i="1"/>
  <c r="I38" i="1"/>
  <c r="H38" i="1"/>
  <c r="G38" i="1"/>
  <c r="G37" i="1"/>
  <c r="H36" i="1"/>
  <c r="I36" i="1" s="1"/>
  <c r="G36" i="1"/>
  <c r="G35" i="1"/>
  <c r="H35" i="1" s="1"/>
  <c r="I35" i="1" s="1"/>
  <c r="G34" i="1"/>
  <c r="I33" i="1"/>
  <c r="H33" i="1"/>
  <c r="G33" i="1"/>
  <c r="G32" i="1"/>
  <c r="G31" i="1"/>
  <c r="I30" i="1"/>
  <c r="H30" i="1"/>
  <c r="G30" i="1"/>
  <c r="G29" i="1"/>
  <c r="H28" i="1"/>
  <c r="I28" i="1" s="1"/>
  <c r="G28" i="1"/>
  <c r="G27" i="1"/>
  <c r="H27" i="1" s="1"/>
  <c r="I27" i="1" s="1"/>
  <c r="G26" i="1"/>
  <c r="I25" i="1"/>
  <c r="H25" i="1"/>
  <c r="G25" i="1"/>
  <c r="G24" i="1"/>
  <c r="G23" i="1"/>
  <c r="G41" i="1" s="1"/>
  <c r="G19" i="1"/>
  <c r="G20" i="1" s="1"/>
  <c r="G16" i="1"/>
  <c r="F16" i="1"/>
  <c r="E16" i="1"/>
  <c r="G15" i="1"/>
  <c r="G14" i="1"/>
  <c r="I13" i="1"/>
  <c r="H13" i="1"/>
  <c r="G13" i="1"/>
  <c r="G12" i="1"/>
  <c r="I12" i="1" s="1"/>
  <c r="G11" i="1"/>
  <c r="I11" i="1" s="1"/>
  <c r="I10" i="1"/>
  <c r="G10" i="1"/>
  <c r="I39" i="1" l="1"/>
  <c r="I40" i="1"/>
  <c r="I14" i="1"/>
  <c r="I15" i="1"/>
  <c r="I16" i="1"/>
  <c r="I26" i="1"/>
  <c r="I31" i="1"/>
  <c r="H14" i="1"/>
  <c r="H31" i="1"/>
  <c r="H39" i="1"/>
  <c r="H26" i="1"/>
  <c r="H34" i="1"/>
  <c r="I34" i="1" s="1"/>
  <c r="H29" i="1"/>
  <c r="I29" i="1" s="1"/>
  <c r="H37" i="1"/>
  <c r="I37" i="1" s="1"/>
  <c r="G55" i="1"/>
  <c r="G56" i="1" s="1"/>
  <c r="H15" i="1"/>
  <c r="H19" i="1"/>
  <c r="H20" i="1" s="1"/>
  <c r="H24" i="1"/>
  <c r="H32" i="1"/>
  <c r="I32" i="1" s="1"/>
  <c r="H40" i="1"/>
  <c r="H44" i="1"/>
  <c r="H45" i="1" s="1"/>
  <c r="H48" i="1"/>
  <c r="H49" i="1" s="1"/>
  <c r="I19" i="1"/>
  <c r="I20" i="1" s="1"/>
  <c r="I23" i="1"/>
  <c r="I44" i="1" l="1"/>
  <c r="I45" i="1" s="1"/>
  <c r="I48" i="1"/>
  <c r="I49" i="1" s="1"/>
  <c r="H41" i="1"/>
  <c r="I41" i="1" s="1"/>
  <c r="H16" i="1"/>
  <c r="I24" i="1"/>
  <c r="I56" i="1" l="1"/>
  <c r="H56" i="1"/>
</calcChain>
</file>

<file path=xl/sharedStrings.xml><?xml version="1.0" encoding="utf-8"?>
<sst xmlns="http://schemas.openxmlformats.org/spreadsheetml/2006/main" count="166" uniqueCount="63">
  <si>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</si>
  <si>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</si>
  <si>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</si>
  <si>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</si>
  <si>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t>PROYECTO:</t>
  </si>
  <si>
    <t>CÓDIGO: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</si>
  <si>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</si>
  <si>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</si>
  <si>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</si>
  <si>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</si>
  <si>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</si>
  <si>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</si>
  <si>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</si>
  <si>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</si>
  <si>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</si>
  <si>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Unidad</t>
  </si>
  <si>
    <t>530204 TOTAL EDICION, REPRODUCCION, IMPRESIÓN,</t>
  </si>
  <si>
    <t>530804 TOTAL MATERIAL DE OFICINA</t>
  </si>
  <si>
    <t>TOTAL PRESUESTO PROYECTO SEMILLA</t>
  </si>
  <si>
    <t>840104 MAQUINARIA Y EQUIPO  (COSTO MAYOR 100 USD POR UNIDAD)</t>
  </si>
  <si>
    <t>840104 TOTAL MAQUINARIA Y EQUIPO</t>
  </si>
  <si>
    <t>unidad</t>
  </si>
  <si>
    <t>530801 ALIMENTOS Y BEBIDAS (COPENSACION PARA LOS SUJETOS DE ESTUDIO)</t>
  </si>
  <si>
    <r>
      <rPr>
        <sz val="14"/>
        <color rgb="FF000000"/>
        <rFont val="Calibri"/>
        <family val="2"/>
        <charset val="1"/>
      </rPr>
      <t xml:space="preserve">15.- PRESUPUESTO  
</t>
    </r>
    <r>
      <rPr>
        <sz val="11"/>
        <color theme="1"/>
        <rFont val="Calibri"/>
        <family val="2"/>
        <scheme val="minor"/>
      </rPr>
      <t>Utilice solo los códigos que su proyecto requiera. Añada filas según el número de ítems que requiera cada código.  Confirme que las sumas sean correctas . En caso de requerimientos especiales acuda a su coordinador de investigación</t>
    </r>
  </si>
  <si>
    <t>Seguridad turística: sus presentes y prospectivas demandas en el Ecuador.</t>
  </si>
  <si>
    <t>Fotocopias blanco /negro A4</t>
  </si>
  <si>
    <t>Impresiones a Blanco y Negro A3</t>
  </si>
  <si>
    <t>Impresiones a Color A4</t>
  </si>
  <si>
    <t>Coffe Break</t>
  </si>
  <si>
    <t>Mark Edelenyi</t>
  </si>
  <si>
    <t>840109 LIBROS Y COLECCIONES</t>
  </si>
  <si>
    <t>840109 TOTAL LIBROS Y COLECCIONES</t>
  </si>
  <si>
    <t>Código</t>
  </si>
  <si>
    <t>cif4-cs-fcs-2</t>
  </si>
  <si>
    <t>530801 TOTAL ALIMENTOS Y BEBIDAS</t>
  </si>
  <si>
    <t>530804 MATERIAL DE OFICINA</t>
  </si>
  <si>
    <t>Tablet (minimo de 8 pulgadas, nucleo dual, capacidad de almacenamiento 8 Gb)</t>
  </si>
  <si>
    <t>Grabadora de voz (digital capacidad de almacenamiento 4GB ranura microsd)</t>
  </si>
  <si>
    <t>Compra de libros: Teoría Política y de Estado</t>
  </si>
  <si>
    <t>Compra de libros: Teoría de Turismo</t>
  </si>
  <si>
    <t>Compra de libros: Teoría de Seguridad</t>
  </si>
  <si>
    <t>RESMA DE PAPEL BOND A4 DE 75 GR</t>
  </si>
  <si>
    <t>ESFEROGRAFICO AZUL PUNTA FINA</t>
  </si>
  <si>
    <t>LAPIZ HB CON GOMA CAJA 12 UNIDADES</t>
  </si>
  <si>
    <t>840107 EQUIPO, SISTEMAS Y PAQUETES INFORMÁTICOS</t>
  </si>
  <si>
    <t>Suscripción al  Periodico: El Comercio por 6 meses</t>
  </si>
  <si>
    <t>Suscripción al  Periodico: El Universo por 6 meses</t>
  </si>
  <si>
    <t>Suscripción al  Periodico: El Mercurio por 6 meses</t>
  </si>
  <si>
    <t>MARCADOR TIZA LIQUIDA PUNTA GRUESA NEGRO</t>
  </si>
  <si>
    <t>MARCADOR TIZA LIQUIDA PUNTA GRUESA AZUL</t>
  </si>
  <si>
    <t>RESALTADORES color CELESTE</t>
  </si>
  <si>
    <t>RESALTADORES color AMARILLO</t>
  </si>
  <si>
    <t>ARCHIVADORES TAMANO OFICIO LOMO 8 CMS</t>
  </si>
  <si>
    <t>SOBRE PLÁSTICO CON CORDÓN</t>
  </si>
  <si>
    <t>CARPETA FOLDER DE CARTULINA KRAFT (VINCHA INCLUIDA)</t>
  </si>
  <si>
    <t>SOBRE MANILA F4</t>
  </si>
  <si>
    <t>SOBRE BLANCO TAMAÑO ESQUELA 75 GR/M2</t>
  </si>
  <si>
    <t>CLIPS STANDAR 32 MM METALICOS</t>
  </si>
  <si>
    <t>GRAPADORA NORMAL METALICA MEDIANA</t>
  </si>
  <si>
    <t>PERFORADORA DE ESCRITORIO MEDIANA</t>
  </si>
  <si>
    <t>GRAPAS 26/6 CAJA DE 1000 U</t>
  </si>
  <si>
    <t>NOTAS ADHESIVAS CUBO DE 5 COLORES 3X3"</t>
  </si>
  <si>
    <t>SEÑALADORES TIPO BANDERITAS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</si>
</sst>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A"/>
      <name val="Arial"/>
      <family val="1"/>
      <charset val="1"/>
    </font>
    <font>
      <b/>
      <sz val="14"/>
      <color rgb="FF2F5496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DC3E6"/>
        <bgColor rgb="FFC0C0C0"/>
      </patternFill>
    </fill>
    <fill>
      <patternFill patternType="solid">
        <fgColor rgb="FFFFFF66"/>
        <bgColor rgb="FFFFFF00"/>
      </patternFill>
    </fill>
    <fill>
      <patternFill patternType="solid">
        <fgColor rgb="FF2E75B6"/>
        <bgColor rgb="FF2F5496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4" fontId="0" fillId="0" borderId="0" xfId="0" applyNumberFormat="1"/>
    <xf numFmtId="2" fontId="2" fillId="0" borderId="10" xfId="0" applyNumberFormat="1" applyFont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2" fontId="8" fillId="4" borderId="10" xfId="0" applyNumberFormat="1" applyFont="1" applyFill="1" applyBorder="1" applyAlignment="1" applyProtection="1">
      <alignment vertical="center"/>
    </xf>
    <xf numFmtId="2" fontId="8" fillId="4" borderId="10" xfId="0" applyNumberFormat="1" applyFont="1" applyFill="1" applyBorder="1" applyAlignment="1" applyProtection="1">
      <alignment horizontal="right" vertical="center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4" fontId="10" fillId="5" borderId="1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wrapText="1"/>
    </xf>
    <xf numFmtId="0" fontId="6" fillId="0" borderId="0" xfId="0" applyFont="1" applyAlignment="1"/>
    <xf numFmtId="0" fontId="5" fillId="2" borderId="0" xfId="0" applyFont="1" applyFill="1" applyBorder="1" applyAlignment="1" applyProtection="1">
      <alignment horizontal="center" wrapText="1"/>
    </xf>
    <xf numFmtId="0" fontId="5" fillId="2" borderId="17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2" fontId="8" fillId="4" borderId="18" xfId="0" applyNumberFormat="1" applyFont="1" applyFill="1" applyBorder="1" applyAlignment="1" applyProtection="1">
      <alignment horizontal="right" vertical="center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13" xfId="0" applyNumberFormat="1" applyFont="1" applyFill="1" applyBorder="1" applyAlignment="1" applyProtection="1">
      <alignment horizontal="right" vertical="center" wrapText="1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4" fontId="5" fillId="2" borderId="0" xfId="0" applyNumberFormat="1" applyFont="1" applyFill="1" applyBorder="1" applyAlignment="1" applyProtection="1">
      <alignment horizontal="center" wrapText="1"/>
    </xf>
    <xf numFmtId="4" fontId="5" fillId="2" borderId="3" xfId="0" applyNumberFormat="1" applyFont="1" applyFill="1" applyBorder="1" applyAlignment="1" applyProtection="1">
      <alignment horizontal="center" wrapText="1"/>
    </xf>
    <xf numFmtId="4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  <protection locked="0"/>
    </xf>
    <xf numFmtId="0" fontId="8" fillId="4" borderId="8" xfId="0" applyFont="1" applyFill="1" applyBorder="1" applyAlignment="1" applyProtection="1">
      <alignment vertical="center"/>
      <protection locked="0"/>
    </xf>
    <xf numFmtId="4" fontId="8" fillId="4" borderId="8" xfId="0" applyNumberFormat="1" applyFont="1" applyFill="1" applyBorder="1" applyAlignment="1" applyProtection="1">
      <alignment vertical="center"/>
      <protection locked="0"/>
    </xf>
    <xf numFmtId="4" fontId="9" fillId="0" borderId="9" xfId="1" applyNumberFormat="1" applyFont="1" applyBorder="1" applyAlignment="1" applyProtection="1">
      <alignment horizontal="right" vertical="center" wrapText="1"/>
      <protection locked="0"/>
    </xf>
    <xf numFmtId="0" fontId="8" fillId="4" borderId="16" xfId="0" applyFont="1" applyFill="1" applyBorder="1" applyAlignment="1" applyProtection="1">
      <alignment vertical="center"/>
      <protection locked="0"/>
    </xf>
    <xf numFmtId="4" fontId="8" fillId="4" borderId="16" xfId="0" applyNumberFormat="1" applyFont="1" applyFill="1" applyBorder="1" applyAlignment="1" applyProtection="1">
      <alignment vertical="center"/>
      <protection locked="0"/>
    </xf>
    <xf numFmtId="0" fontId="8" fillId="4" borderId="9" xfId="0" applyFont="1" applyFill="1" applyBorder="1" applyAlignment="1" applyProtection="1">
      <alignment vertical="center"/>
      <protection locked="0"/>
    </xf>
    <xf numFmtId="4" fontId="8" fillId="4" borderId="9" xfId="0" applyNumberFormat="1" applyFont="1" applyFill="1" applyBorder="1" applyAlignment="1" applyProtection="1">
      <alignment vertical="center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4" fontId="1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4" fontId="9" fillId="2" borderId="9" xfId="1" applyNumberFormat="1" applyFont="1" applyFill="1" applyBorder="1" applyAlignment="1" applyProtection="1">
      <alignment horizontal="right" vertical="center" wrapText="1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vertical="center"/>
      <protection locked="0"/>
    </xf>
    <xf numFmtId="4" fontId="14" fillId="6" borderId="9" xfId="0" applyNumberFormat="1" applyFont="1" applyFill="1" applyBorder="1" applyAlignment="1" applyProtection="1">
      <alignment vertical="center"/>
      <protection locked="0"/>
    </xf>
    <xf numFmtId="2" fontId="14" fillId="6" borderId="1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wrapText="1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justify" vertical="center"/>
      <protection locked="0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113010</xdr:colOff>
      <xdr:row>1</xdr:row>
      <xdr:rowOff>71850</xdr:rowOff>
    </xdr:from>
    <xdr:ext cx="501120" cy="647295"/>
    <xdr:pic>
      <xdr:nvPicPr>
        <xdr:cNvPr id="4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3010" y="82348800"/>
          <a:ext cx="501120" cy="64729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sqref="A1:I1"/>
    </sheetView>
  </sheetViews>
  <sheetFormatPr baseColWidth="10" defaultRowHeight="15" x14ac:dyDescent="0.25"/>
  <cols>
    <col min="1" max="1" width="9.125" customWidth="1"/>
    <col min="2" max="2" width="11.5" customWidth="1"/>
    <col min="3" max="3" width="65.375" customWidth="1"/>
    <col min="4" max="6" width="10.625" customWidth="1"/>
    <col min="7" max="7" width="12.625" style="1" customWidth="1"/>
    <col min="8" max="8" width="10.625" style="1" customWidth="1"/>
    <col min="9" max="9" width="12.625" style="1" customWidth="1"/>
  </cols>
  <sheetData>
    <row r="1" spans="1:9" ht="18.7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8.75" customHeight="1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18.75" customHeight="1" x14ac:dyDescent="0.3">
      <c r="A3" s="57" t="s">
        <v>2</v>
      </c>
      <c r="B3" s="57"/>
      <c r="C3" s="57"/>
      <c r="D3" s="57"/>
      <c r="E3" s="57"/>
      <c r="F3" s="57"/>
      <c r="G3" s="57"/>
      <c r="H3" s="57"/>
      <c r="I3" s="57"/>
    </row>
    <row r="4" spans="1:9" ht="18.75" customHeight="1" x14ac:dyDescent="0.3">
      <c r="A4" s="57" t="s">
        <v>3</v>
      </c>
      <c r="B4" s="57"/>
      <c r="C4" s="57"/>
      <c r="D4" s="57"/>
      <c r="E4" s="57"/>
      <c r="F4" s="57"/>
      <c r="G4" s="57"/>
      <c r="H4" s="57"/>
      <c r="I4" s="57"/>
    </row>
    <row r="5" spans="1:9" ht="18.75" customHeight="1" thickBot="1" x14ac:dyDescent="0.35">
      <c r="A5" s="58" t="s">
        <v>23</v>
      </c>
      <c r="B5" s="58"/>
      <c r="C5" s="58"/>
      <c r="D5" s="58"/>
      <c r="E5" s="58"/>
      <c r="F5" s="58"/>
      <c r="G5" s="58"/>
      <c r="H5" s="58"/>
      <c r="I5" s="58"/>
    </row>
    <row r="6" spans="1:9" ht="19.5" customHeight="1" thickBot="1" x14ac:dyDescent="0.3">
      <c r="A6" s="18" t="s">
        <v>4</v>
      </c>
      <c r="B6" s="19" t="s">
        <v>24</v>
      </c>
      <c r="C6" s="20"/>
      <c r="D6" s="20"/>
      <c r="E6" s="20"/>
      <c r="F6" s="29"/>
      <c r="G6" s="20"/>
      <c r="H6" s="20"/>
      <c r="I6" s="21"/>
    </row>
    <row r="7" spans="1:9" ht="15.75" thickBot="1" x14ac:dyDescent="0.3">
      <c r="A7" s="3" t="s">
        <v>5</v>
      </c>
      <c r="B7" s="4"/>
      <c r="C7" s="22" t="s">
        <v>29</v>
      </c>
      <c r="D7" s="4"/>
      <c r="E7" s="4"/>
      <c r="F7" s="30"/>
      <c r="G7" s="4"/>
      <c r="H7" s="4"/>
      <c r="I7" s="5"/>
    </row>
    <row r="8" spans="1:9" ht="18.75" customHeight="1" thickBot="1" x14ac:dyDescent="0.3">
      <c r="A8" s="55" t="s">
        <v>6</v>
      </c>
      <c r="B8" s="55"/>
      <c r="C8" s="55"/>
      <c r="D8" s="55"/>
      <c r="E8" s="55"/>
      <c r="F8" s="55"/>
      <c r="G8" s="55"/>
      <c r="H8" s="55"/>
      <c r="I8" s="55"/>
    </row>
    <row r="9" spans="1:9" ht="18.75" customHeight="1" x14ac:dyDescent="0.25">
      <c r="A9" s="6" t="s">
        <v>7</v>
      </c>
      <c r="B9" s="6" t="s">
        <v>32</v>
      </c>
      <c r="C9" s="7" t="s">
        <v>8</v>
      </c>
      <c r="D9" s="8" t="s">
        <v>9</v>
      </c>
      <c r="E9" s="8" t="s">
        <v>10</v>
      </c>
      <c r="F9" s="31" t="s">
        <v>11</v>
      </c>
      <c r="G9" s="9" t="s">
        <v>12</v>
      </c>
      <c r="H9" s="9" t="s">
        <v>13</v>
      </c>
      <c r="I9" s="9" t="s">
        <v>14</v>
      </c>
    </row>
    <row r="10" spans="1:9" x14ac:dyDescent="0.25">
      <c r="A10" s="10">
        <v>530204</v>
      </c>
      <c r="B10" s="10" t="s">
        <v>33</v>
      </c>
      <c r="C10" s="11" t="s">
        <v>25</v>
      </c>
      <c r="D10" s="12" t="s">
        <v>21</v>
      </c>
      <c r="E10" s="12">
        <v>4000</v>
      </c>
      <c r="F10" s="32">
        <v>0.02</v>
      </c>
      <c r="G10" s="2">
        <f>+E10*F10</f>
        <v>80</v>
      </c>
      <c r="H10" s="2"/>
      <c r="I10" s="2">
        <f>+G10+H10</f>
        <v>80</v>
      </c>
    </row>
    <row r="11" spans="1:9" x14ac:dyDescent="0.25">
      <c r="A11" s="10">
        <v>530204</v>
      </c>
      <c r="B11" s="10" t="s">
        <v>33</v>
      </c>
      <c r="C11" s="11" t="s">
        <v>26</v>
      </c>
      <c r="D11" s="12" t="s">
        <v>21</v>
      </c>
      <c r="E11" s="12">
        <v>1000</v>
      </c>
      <c r="F11" s="32">
        <v>0.1</v>
      </c>
      <c r="G11" s="2">
        <f>+E11*F11</f>
        <v>100</v>
      </c>
      <c r="H11" s="2"/>
      <c r="I11" s="2">
        <f>+G11+H11</f>
        <v>100</v>
      </c>
    </row>
    <row r="12" spans="1:9" x14ac:dyDescent="0.25">
      <c r="A12" s="10">
        <v>530204</v>
      </c>
      <c r="B12" s="10" t="s">
        <v>33</v>
      </c>
      <c r="C12" s="11" t="s">
        <v>27</v>
      </c>
      <c r="D12" s="12" t="s">
        <v>21</v>
      </c>
      <c r="E12" s="12">
        <v>4000</v>
      </c>
      <c r="F12" s="32">
        <v>0.15</v>
      </c>
      <c r="G12" s="2">
        <f>+E12*F12</f>
        <v>600</v>
      </c>
      <c r="H12" s="2"/>
      <c r="I12" s="2">
        <f>+G12+H12</f>
        <v>600</v>
      </c>
    </row>
    <row r="13" spans="1:9" x14ac:dyDescent="0.25">
      <c r="A13" s="10">
        <v>530204</v>
      </c>
      <c r="B13" s="10" t="s">
        <v>33</v>
      </c>
      <c r="C13" s="11" t="s">
        <v>45</v>
      </c>
      <c r="D13" s="12" t="s">
        <v>21</v>
      </c>
      <c r="E13" s="12">
        <v>1</v>
      </c>
      <c r="F13" s="32">
        <v>119.34</v>
      </c>
      <c r="G13" s="2">
        <f t="shared" ref="G13:G15" si="0">+E13*F13</f>
        <v>119.34</v>
      </c>
      <c r="H13" s="2">
        <f t="shared" ref="H13:H15" si="1">+G13*0.12</f>
        <v>14.3208</v>
      </c>
      <c r="I13" s="2">
        <f t="shared" ref="I13:I15" si="2">+G13+H13</f>
        <v>133.66079999999999</v>
      </c>
    </row>
    <row r="14" spans="1:9" ht="18.75" customHeight="1" x14ac:dyDescent="0.25">
      <c r="A14" s="10">
        <v>530204</v>
      </c>
      <c r="B14" s="10" t="s">
        <v>33</v>
      </c>
      <c r="C14" s="11" t="s">
        <v>46</v>
      </c>
      <c r="D14" s="12" t="s">
        <v>21</v>
      </c>
      <c r="E14" s="12">
        <v>1</v>
      </c>
      <c r="F14" s="32">
        <v>74.9375</v>
      </c>
      <c r="G14" s="2">
        <f t="shared" si="0"/>
        <v>74.9375</v>
      </c>
      <c r="H14" s="2">
        <f t="shared" si="1"/>
        <v>8.9924999999999997</v>
      </c>
      <c r="I14" s="2">
        <f t="shared" si="2"/>
        <v>83.93</v>
      </c>
    </row>
    <row r="15" spans="1:9" ht="18.75" customHeight="1" x14ac:dyDescent="0.25">
      <c r="A15" s="10">
        <v>530204</v>
      </c>
      <c r="B15" s="10" t="s">
        <v>33</v>
      </c>
      <c r="C15" s="11" t="s">
        <v>47</v>
      </c>
      <c r="D15" s="12" t="s">
        <v>21</v>
      </c>
      <c r="E15" s="12">
        <v>1</v>
      </c>
      <c r="F15" s="32"/>
      <c r="G15" s="2">
        <f t="shared" si="0"/>
        <v>0</v>
      </c>
      <c r="H15" s="2">
        <f t="shared" si="1"/>
        <v>0</v>
      </c>
      <c r="I15" s="2">
        <f t="shared" si="2"/>
        <v>0</v>
      </c>
    </row>
    <row r="16" spans="1:9" ht="16.5" thickBot="1" x14ac:dyDescent="0.3">
      <c r="A16" s="33" t="s">
        <v>16</v>
      </c>
      <c r="B16" s="33"/>
      <c r="C16" s="33"/>
      <c r="D16" s="33"/>
      <c r="E16" s="33">
        <f>SUM(E10:E15)</f>
        <v>9003</v>
      </c>
      <c r="F16" s="34">
        <f>SUM(F10:F15)</f>
        <v>194.54750000000001</v>
      </c>
      <c r="G16" s="13">
        <f>SUM(G10:G15)</f>
        <v>974.27750000000003</v>
      </c>
      <c r="H16" s="13">
        <f>SUM(H10:H15)</f>
        <v>23.313299999999998</v>
      </c>
      <c r="I16" s="13">
        <f>SUM(I10:I15)</f>
        <v>997.59079999999994</v>
      </c>
    </row>
    <row r="17" spans="1:9" ht="18.75" thickBot="1" x14ac:dyDescent="0.3">
      <c r="A17" s="55" t="s">
        <v>22</v>
      </c>
      <c r="B17" s="55"/>
      <c r="C17" s="55"/>
      <c r="D17" s="55"/>
      <c r="E17" s="55"/>
      <c r="F17" s="55"/>
      <c r="G17" s="55"/>
      <c r="H17" s="55"/>
      <c r="I17" s="55"/>
    </row>
    <row r="18" spans="1:9" ht="15.75" x14ac:dyDescent="0.25">
      <c r="A18" s="6" t="s">
        <v>7</v>
      </c>
      <c r="B18" s="6" t="s">
        <v>32</v>
      </c>
      <c r="C18" s="7" t="s">
        <v>8</v>
      </c>
      <c r="D18" s="8" t="s">
        <v>9</v>
      </c>
      <c r="E18" s="8" t="s">
        <v>10</v>
      </c>
      <c r="F18" s="31" t="s">
        <v>11</v>
      </c>
      <c r="G18" s="9" t="s">
        <v>12</v>
      </c>
      <c r="H18" s="9" t="s">
        <v>13</v>
      </c>
      <c r="I18" s="9" t="s">
        <v>14</v>
      </c>
    </row>
    <row r="19" spans="1:9" x14ac:dyDescent="0.25">
      <c r="A19" s="10">
        <v>530801</v>
      </c>
      <c r="B19" s="10" t="s">
        <v>33</v>
      </c>
      <c r="C19" s="11" t="s">
        <v>28</v>
      </c>
      <c r="D19" s="12" t="s">
        <v>15</v>
      </c>
      <c r="E19" s="12">
        <v>150</v>
      </c>
      <c r="F19" s="32">
        <v>2.25</v>
      </c>
      <c r="G19" s="2">
        <f>+E19*F19</f>
        <v>337.5</v>
      </c>
      <c r="H19" s="2">
        <f>+G19*0.12</f>
        <v>40.5</v>
      </c>
      <c r="I19" s="2">
        <f>+G19+H19</f>
        <v>378</v>
      </c>
    </row>
    <row r="20" spans="1:9" ht="16.5" thickBot="1" x14ac:dyDescent="0.3">
      <c r="A20" s="56" t="s">
        <v>34</v>
      </c>
      <c r="B20" s="56"/>
      <c r="C20" s="56"/>
      <c r="D20" s="56"/>
      <c r="E20" s="56"/>
      <c r="F20" s="56"/>
      <c r="G20" s="14">
        <f>SUM(G19:G19)</f>
        <v>337.5</v>
      </c>
      <c r="H20" s="14">
        <f>SUM(H19:H19)</f>
        <v>40.5</v>
      </c>
      <c r="I20" s="14">
        <f>SUM(I19:I19)</f>
        <v>378</v>
      </c>
    </row>
    <row r="21" spans="1:9" ht="18.75" thickBot="1" x14ac:dyDescent="0.3">
      <c r="A21" s="52" t="s">
        <v>35</v>
      </c>
      <c r="B21" s="52"/>
      <c r="C21" s="52"/>
      <c r="D21" s="52"/>
      <c r="E21" s="52"/>
      <c r="F21" s="52"/>
      <c r="G21" s="52"/>
      <c r="H21" s="52"/>
      <c r="I21" s="52"/>
    </row>
    <row r="22" spans="1:9" ht="15.75" x14ac:dyDescent="0.25">
      <c r="A22" s="6" t="s">
        <v>7</v>
      </c>
      <c r="B22" s="6" t="s">
        <v>32</v>
      </c>
      <c r="C22" s="7" t="s">
        <v>8</v>
      </c>
      <c r="D22" s="8" t="s">
        <v>9</v>
      </c>
      <c r="E22" s="8" t="s">
        <v>10</v>
      </c>
      <c r="F22" s="31" t="s">
        <v>11</v>
      </c>
      <c r="G22" s="9" t="s">
        <v>12</v>
      </c>
      <c r="H22" s="9" t="s">
        <v>13</v>
      </c>
      <c r="I22" s="9" t="s">
        <v>14</v>
      </c>
    </row>
    <row r="23" spans="1:9" x14ac:dyDescent="0.25">
      <c r="A23" s="10">
        <v>530804</v>
      </c>
      <c r="B23" s="10" t="s">
        <v>33</v>
      </c>
      <c r="C23" s="11" t="s">
        <v>41</v>
      </c>
      <c r="D23" s="12" t="s">
        <v>15</v>
      </c>
      <c r="E23" s="12">
        <v>15</v>
      </c>
      <c r="F23" s="32">
        <v>3.5</v>
      </c>
      <c r="G23" s="2">
        <f t="shared" ref="G23:G40" si="3">+E23*F23</f>
        <v>52.5</v>
      </c>
      <c r="H23" s="2"/>
      <c r="I23" s="2">
        <f t="shared" ref="I23:I40" si="4">+G23+H23</f>
        <v>52.5</v>
      </c>
    </row>
    <row r="24" spans="1:9" x14ac:dyDescent="0.25">
      <c r="A24" s="10">
        <v>530804</v>
      </c>
      <c r="B24" s="10" t="s">
        <v>33</v>
      </c>
      <c r="C24" s="11" t="s">
        <v>42</v>
      </c>
      <c r="D24" s="12" t="s">
        <v>15</v>
      </c>
      <c r="E24" s="12">
        <v>48</v>
      </c>
      <c r="F24" s="32">
        <v>0.27</v>
      </c>
      <c r="G24" s="2">
        <f t="shared" si="3"/>
        <v>12.96</v>
      </c>
      <c r="H24" s="2">
        <f t="shared" ref="H24:H40" si="5">+G24*0.12</f>
        <v>1.5552000000000001</v>
      </c>
      <c r="I24" s="2">
        <f t="shared" si="4"/>
        <v>14.5152</v>
      </c>
    </row>
    <row r="25" spans="1:9" x14ac:dyDescent="0.25">
      <c r="A25" s="10">
        <v>530804</v>
      </c>
      <c r="B25" s="10" t="s">
        <v>33</v>
      </c>
      <c r="C25" s="11" t="s">
        <v>43</v>
      </c>
      <c r="D25" s="12" t="s">
        <v>15</v>
      </c>
      <c r="E25" s="12">
        <v>2</v>
      </c>
      <c r="F25" s="35">
        <v>2</v>
      </c>
      <c r="G25" s="2">
        <f t="shared" si="3"/>
        <v>4</v>
      </c>
      <c r="H25" s="2">
        <f t="shared" si="5"/>
        <v>0.48</v>
      </c>
      <c r="I25" s="2">
        <f t="shared" si="4"/>
        <v>4.4800000000000004</v>
      </c>
    </row>
    <row r="26" spans="1:9" x14ac:dyDescent="0.25">
      <c r="A26" s="10">
        <v>530804</v>
      </c>
      <c r="B26" s="10" t="s">
        <v>33</v>
      </c>
      <c r="C26" s="11" t="s">
        <v>48</v>
      </c>
      <c r="D26" s="12" t="s">
        <v>15</v>
      </c>
      <c r="E26" s="12">
        <v>25</v>
      </c>
      <c r="F26" s="35">
        <v>0.6</v>
      </c>
      <c r="G26" s="2">
        <f t="shared" si="3"/>
        <v>15</v>
      </c>
      <c r="H26" s="2">
        <f t="shared" si="5"/>
        <v>1.7999999999999998</v>
      </c>
      <c r="I26" s="2">
        <f t="shared" si="4"/>
        <v>16.8</v>
      </c>
    </row>
    <row r="27" spans="1:9" x14ac:dyDescent="0.25">
      <c r="A27" s="10">
        <v>530804</v>
      </c>
      <c r="B27" s="10" t="s">
        <v>33</v>
      </c>
      <c r="C27" s="11" t="s">
        <v>49</v>
      </c>
      <c r="D27" s="12" t="s">
        <v>15</v>
      </c>
      <c r="E27" s="12">
        <v>25</v>
      </c>
      <c r="F27" s="35">
        <v>0.6</v>
      </c>
      <c r="G27" s="2">
        <f t="shared" si="3"/>
        <v>15</v>
      </c>
      <c r="H27" s="2">
        <f t="shared" si="5"/>
        <v>1.7999999999999998</v>
      </c>
      <c r="I27" s="2">
        <f t="shared" si="4"/>
        <v>16.8</v>
      </c>
    </row>
    <row r="28" spans="1:9" x14ac:dyDescent="0.25">
      <c r="A28" s="10">
        <v>530804</v>
      </c>
      <c r="B28" s="10" t="s">
        <v>33</v>
      </c>
      <c r="C28" s="11" t="s">
        <v>50</v>
      </c>
      <c r="D28" s="12" t="s">
        <v>15</v>
      </c>
      <c r="E28" s="12">
        <v>20</v>
      </c>
      <c r="F28" s="35">
        <v>0.62</v>
      </c>
      <c r="G28" s="2">
        <f t="shared" si="3"/>
        <v>12.4</v>
      </c>
      <c r="H28" s="2">
        <f t="shared" si="5"/>
        <v>1.488</v>
      </c>
      <c r="I28" s="2">
        <f t="shared" si="4"/>
        <v>13.888</v>
      </c>
    </row>
    <row r="29" spans="1:9" x14ac:dyDescent="0.25">
      <c r="A29" s="10">
        <v>530804</v>
      </c>
      <c r="B29" s="10" t="s">
        <v>33</v>
      </c>
      <c r="C29" s="11" t="s">
        <v>51</v>
      </c>
      <c r="D29" s="12" t="s">
        <v>15</v>
      </c>
      <c r="E29" s="12">
        <v>20</v>
      </c>
      <c r="F29" s="35">
        <v>0.62</v>
      </c>
      <c r="G29" s="2">
        <f t="shared" si="3"/>
        <v>12.4</v>
      </c>
      <c r="H29" s="2">
        <f t="shared" si="5"/>
        <v>1.488</v>
      </c>
      <c r="I29" s="2">
        <f t="shared" si="4"/>
        <v>13.888</v>
      </c>
    </row>
    <row r="30" spans="1:9" x14ac:dyDescent="0.25">
      <c r="A30" s="10">
        <v>530804</v>
      </c>
      <c r="B30" s="10" t="s">
        <v>33</v>
      </c>
      <c r="C30" s="59" t="s">
        <v>52</v>
      </c>
      <c r="D30" s="12" t="s">
        <v>15</v>
      </c>
      <c r="E30" s="23">
        <v>5</v>
      </c>
      <c r="F30" s="51">
        <v>1.8</v>
      </c>
      <c r="G30" s="2">
        <f t="shared" si="3"/>
        <v>9</v>
      </c>
      <c r="H30" s="2">
        <f t="shared" si="5"/>
        <v>1.08</v>
      </c>
      <c r="I30" s="2">
        <f t="shared" si="4"/>
        <v>10.08</v>
      </c>
    </row>
    <row r="31" spans="1:9" x14ac:dyDescent="0.25">
      <c r="A31" s="10">
        <v>530804</v>
      </c>
      <c r="B31" s="10" t="s">
        <v>33</v>
      </c>
      <c r="C31" s="11" t="s">
        <v>53</v>
      </c>
      <c r="D31" s="12" t="s">
        <v>15</v>
      </c>
      <c r="E31" s="12">
        <v>15</v>
      </c>
      <c r="F31" s="35">
        <v>0.51259999999999994</v>
      </c>
      <c r="G31" s="2">
        <f t="shared" si="3"/>
        <v>7.6889999999999992</v>
      </c>
      <c r="H31" s="2">
        <f t="shared" si="5"/>
        <v>0.92267999999999983</v>
      </c>
      <c r="I31" s="2">
        <f t="shared" si="4"/>
        <v>8.6116799999999998</v>
      </c>
    </row>
    <row r="32" spans="1:9" x14ac:dyDescent="0.25">
      <c r="A32" s="10">
        <v>530804</v>
      </c>
      <c r="B32" s="10" t="s">
        <v>33</v>
      </c>
      <c r="C32" s="11" t="s">
        <v>54</v>
      </c>
      <c r="D32" s="12" t="s">
        <v>15</v>
      </c>
      <c r="E32" s="12">
        <v>10</v>
      </c>
      <c r="F32" s="35">
        <v>0.15</v>
      </c>
      <c r="G32" s="2">
        <f t="shared" si="3"/>
        <v>1.5</v>
      </c>
      <c r="H32" s="2">
        <f t="shared" si="5"/>
        <v>0.18</v>
      </c>
      <c r="I32" s="2">
        <f t="shared" si="4"/>
        <v>1.68</v>
      </c>
    </row>
    <row r="33" spans="1:9" x14ac:dyDescent="0.25">
      <c r="A33" s="10">
        <v>530804</v>
      </c>
      <c r="B33" s="10" t="s">
        <v>33</v>
      </c>
      <c r="C33" s="11" t="s">
        <v>55</v>
      </c>
      <c r="D33" s="12" t="s">
        <v>15</v>
      </c>
      <c r="E33" s="12">
        <v>30</v>
      </c>
      <c r="F33" s="35">
        <v>7.7770000000000006E-2</v>
      </c>
      <c r="G33" s="2">
        <f t="shared" si="3"/>
        <v>2.3331</v>
      </c>
      <c r="H33" s="2">
        <f t="shared" si="5"/>
        <v>0.279972</v>
      </c>
      <c r="I33" s="2">
        <f t="shared" si="4"/>
        <v>2.6130719999999998</v>
      </c>
    </row>
    <row r="34" spans="1:9" x14ac:dyDescent="0.25">
      <c r="A34" s="10">
        <v>530804</v>
      </c>
      <c r="B34" s="10" t="s">
        <v>33</v>
      </c>
      <c r="C34" s="11" t="s">
        <v>56</v>
      </c>
      <c r="D34" s="12" t="s">
        <v>15</v>
      </c>
      <c r="E34" s="12">
        <v>100</v>
      </c>
      <c r="F34" s="35">
        <v>2.8160000000000004E-2</v>
      </c>
      <c r="G34" s="2">
        <f t="shared" si="3"/>
        <v>2.8160000000000003</v>
      </c>
      <c r="H34" s="2">
        <f t="shared" si="5"/>
        <v>0.33792</v>
      </c>
      <c r="I34" s="2">
        <f t="shared" si="4"/>
        <v>3.1539200000000003</v>
      </c>
    </row>
    <row r="35" spans="1:9" x14ac:dyDescent="0.25">
      <c r="A35" s="10">
        <v>530804</v>
      </c>
      <c r="B35" s="10" t="s">
        <v>33</v>
      </c>
      <c r="C35" s="11" t="s">
        <v>57</v>
      </c>
      <c r="D35" s="12" t="s">
        <v>15</v>
      </c>
      <c r="E35" s="12">
        <v>3</v>
      </c>
      <c r="F35" s="35">
        <v>0.23958000000000002</v>
      </c>
      <c r="G35" s="2">
        <f t="shared" si="3"/>
        <v>0.71874000000000005</v>
      </c>
      <c r="H35" s="2">
        <f t="shared" si="5"/>
        <v>8.62488E-2</v>
      </c>
      <c r="I35" s="2">
        <f t="shared" si="4"/>
        <v>0.80498880000000006</v>
      </c>
    </row>
    <row r="36" spans="1:9" x14ac:dyDescent="0.25">
      <c r="A36" s="10">
        <v>530804</v>
      </c>
      <c r="B36" s="10" t="s">
        <v>33</v>
      </c>
      <c r="C36" s="11" t="s">
        <v>58</v>
      </c>
      <c r="D36" s="12" t="s">
        <v>15</v>
      </c>
      <c r="E36" s="12">
        <v>1</v>
      </c>
      <c r="F36" s="35">
        <v>3.7669500000000005</v>
      </c>
      <c r="G36" s="2">
        <f t="shared" si="3"/>
        <v>3.7669500000000005</v>
      </c>
      <c r="H36" s="2">
        <f t="shared" si="5"/>
        <v>0.45203400000000005</v>
      </c>
      <c r="I36" s="2">
        <f t="shared" si="4"/>
        <v>4.2189840000000007</v>
      </c>
    </row>
    <row r="37" spans="1:9" x14ac:dyDescent="0.25">
      <c r="A37" s="10">
        <v>530804</v>
      </c>
      <c r="B37" s="10" t="s">
        <v>33</v>
      </c>
      <c r="C37" s="11" t="s">
        <v>59</v>
      </c>
      <c r="D37" s="12" t="s">
        <v>15</v>
      </c>
      <c r="E37" s="12">
        <v>1</v>
      </c>
      <c r="F37" s="35">
        <v>3.3000000000000003</v>
      </c>
      <c r="G37" s="2">
        <f t="shared" si="3"/>
        <v>3.3000000000000003</v>
      </c>
      <c r="H37" s="2">
        <f t="shared" si="5"/>
        <v>0.39600000000000002</v>
      </c>
      <c r="I37" s="2">
        <f t="shared" si="4"/>
        <v>3.6960000000000002</v>
      </c>
    </row>
    <row r="38" spans="1:9" x14ac:dyDescent="0.25">
      <c r="A38" s="10">
        <v>530804</v>
      </c>
      <c r="B38" s="10" t="s">
        <v>33</v>
      </c>
      <c r="C38" s="11" t="s">
        <v>60</v>
      </c>
      <c r="D38" s="12" t="s">
        <v>15</v>
      </c>
      <c r="E38" s="12">
        <v>3</v>
      </c>
      <c r="F38" s="35">
        <v>0.28985000000000005</v>
      </c>
      <c r="G38" s="2">
        <f t="shared" si="3"/>
        <v>0.86955000000000016</v>
      </c>
      <c r="H38" s="2">
        <f t="shared" si="5"/>
        <v>0.10434600000000001</v>
      </c>
      <c r="I38" s="2">
        <f t="shared" si="4"/>
        <v>0.97389600000000021</v>
      </c>
    </row>
    <row r="39" spans="1:9" x14ac:dyDescent="0.25">
      <c r="A39" s="10">
        <v>530804</v>
      </c>
      <c r="B39" s="10" t="s">
        <v>33</v>
      </c>
      <c r="C39" s="11" t="s">
        <v>61</v>
      </c>
      <c r="D39" s="12" t="s">
        <v>15</v>
      </c>
      <c r="E39" s="12">
        <v>2</v>
      </c>
      <c r="F39" s="35">
        <v>3.63</v>
      </c>
      <c r="G39" s="2">
        <f t="shared" si="3"/>
        <v>7.26</v>
      </c>
      <c r="H39" s="2">
        <f t="shared" si="5"/>
        <v>0.87119999999999997</v>
      </c>
      <c r="I39" s="2">
        <f t="shared" si="4"/>
        <v>8.1311999999999998</v>
      </c>
    </row>
    <row r="40" spans="1:9" x14ac:dyDescent="0.25">
      <c r="A40" s="10">
        <v>530804</v>
      </c>
      <c r="B40" s="10" t="s">
        <v>33</v>
      </c>
      <c r="C40" s="11" t="s">
        <v>62</v>
      </c>
      <c r="D40" s="12" t="s">
        <v>15</v>
      </c>
      <c r="E40" s="12">
        <v>4</v>
      </c>
      <c r="F40" s="35">
        <v>1.2298000000000002</v>
      </c>
      <c r="G40" s="2">
        <f t="shared" si="3"/>
        <v>4.9192000000000009</v>
      </c>
      <c r="H40" s="2">
        <f t="shared" si="5"/>
        <v>0.59030400000000005</v>
      </c>
      <c r="I40" s="2">
        <f t="shared" si="4"/>
        <v>5.5095040000000006</v>
      </c>
    </row>
    <row r="41" spans="1:9" ht="16.5" thickBot="1" x14ac:dyDescent="0.3">
      <c r="A41" s="36" t="s">
        <v>17</v>
      </c>
      <c r="B41" s="36"/>
      <c r="C41" s="36"/>
      <c r="D41" s="36"/>
      <c r="E41" s="36">
        <f>SUM(E23:E40)</f>
        <v>329</v>
      </c>
      <c r="F41" s="37">
        <f>SUM(F23:F40)</f>
        <v>23.234710000000003</v>
      </c>
      <c r="G41" s="14">
        <f>SUM(G23:G40)</f>
        <v>168.43254000000002</v>
      </c>
      <c r="H41" s="14">
        <f>SUM(H23:H40)</f>
        <v>13.911904799999999</v>
      </c>
      <c r="I41" s="14">
        <f>SUM(G41:H41)</f>
        <v>182.34444480000002</v>
      </c>
    </row>
    <row r="42" spans="1:9" ht="18.75" thickBot="1" x14ac:dyDescent="0.3">
      <c r="A42" s="52" t="s">
        <v>19</v>
      </c>
      <c r="B42" s="52"/>
      <c r="C42" s="52"/>
      <c r="D42" s="52"/>
      <c r="E42" s="52"/>
      <c r="F42" s="52"/>
      <c r="G42" s="52"/>
      <c r="H42" s="52"/>
      <c r="I42" s="52"/>
    </row>
    <row r="43" spans="1:9" ht="15.75" x14ac:dyDescent="0.25">
      <c r="A43" s="6" t="s">
        <v>7</v>
      </c>
      <c r="B43" s="6" t="s">
        <v>32</v>
      </c>
      <c r="C43" s="7" t="s">
        <v>8</v>
      </c>
      <c r="D43" s="8" t="s">
        <v>9</v>
      </c>
      <c r="E43" s="8" t="s">
        <v>10</v>
      </c>
      <c r="F43" s="31" t="s">
        <v>11</v>
      </c>
      <c r="G43" s="9" t="s">
        <v>12</v>
      </c>
      <c r="H43" s="9" t="s">
        <v>13</v>
      </c>
      <c r="I43" s="9" t="s">
        <v>14</v>
      </c>
    </row>
    <row r="44" spans="1:9" x14ac:dyDescent="0.25">
      <c r="A44" s="10">
        <v>840104</v>
      </c>
      <c r="B44" s="10" t="s">
        <v>33</v>
      </c>
      <c r="C44" s="11" t="s">
        <v>37</v>
      </c>
      <c r="D44" s="12" t="s">
        <v>21</v>
      </c>
      <c r="E44" s="12">
        <v>2</v>
      </c>
      <c r="F44" s="35">
        <v>200</v>
      </c>
      <c r="G44" s="2">
        <f>+E44*F44</f>
        <v>400</v>
      </c>
      <c r="H44" s="2">
        <f>+G44*0.12</f>
        <v>48</v>
      </c>
      <c r="I44" s="2">
        <f>+G44+H44</f>
        <v>448</v>
      </c>
    </row>
    <row r="45" spans="1:9" ht="16.5" thickBot="1" x14ac:dyDescent="0.3">
      <c r="A45" s="16"/>
      <c r="B45" s="16"/>
      <c r="C45" s="38" t="s">
        <v>20</v>
      </c>
      <c r="D45" s="38"/>
      <c r="E45" s="38">
        <f>SUM(E44:E44)</f>
        <v>2</v>
      </c>
      <c r="F45" s="39">
        <f>SUM(F44:F44)</f>
        <v>200</v>
      </c>
      <c r="G45" s="14">
        <f>SUM(G44:G44)</f>
        <v>400</v>
      </c>
      <c r="H45" s="14">
        <f>SUM(H44:H44)</f>
        <v>48</v>
      </c>
      <c r="I45" s="14">
        <f>SUM(I44:I44)</f>
        <v>448</v>
      </c>
    </row>
    <row r="46" spans="1:9" ht="18.75" thickBot="1" x14ac:dyDescent="0.3">
      <c r="A46" s="52" t="s">
        <v>44</v>
      </c>
      <c r="B46" s="52"/>
      <c r="C46" s="52"/>
      <c r="D46" s="52"/>
      <c r="E46" s="52"/>
      <c r="F46" s="52"/>
      <c r="G46" s="52"/>
      <c r="H46" s="52"/>
      <c r="I46" s="52"/>
    </row>
    <row r="47" spans="1:9" ht="15.75" x14ac:dyDescent="0.25">
      <c r="A47" s="40" t="s">
        <v>7</v>
      </c>
      <c r="B47" s="40" t="s">
        <v>32</v>
      </c>
      <c r="C47" s="41" t="s">
        <v>8</v>
      </c>
      <c r="D47" s="42" t="s">
        <v>9</v>
      </c>
      <c r="E47" s="42" t="s">
        <v>10</v>
      </c>
      <c r="F47" s="43" t="s">
        <v>11</v>
      </c>
      <c r="G47" s="44" t="s">
        <v>12</v>
      </c>
      <c r="H47" s="44" t="s">
        <v>13</v>
      </c>
      <c r="I47" s="44" t="s">
        <v>14</v>
      </c>
    </row>
    <row r="48" spans="1:9" x14ac:dyDescent="0.25">
      <c r="A48" s="45">
        <v>840107</v>
      </c>
      <c r="B48" s="10" t="s">
        <v>33</v>
      </c>
      <c r="C48" s="27" t="s">
        <v>36</v>
      </c>
      <c r="D48" s="15" t="s">
        <v>21</v>
      </c>
      <c r="E48" s="15">
        <v>2</v>
      </c>
      <c r="F48" s="46">
        <v>150</v>
      </c>
      <c r="G48" s="2">
        <f>+E48*F48</f>
        <v>300</v>
      </c>
      <c r="H48" s="2">
        <f>+G48*0.12</f>
        <v>36</v>
      </c>
      <c r="I48" s="2">
        <f>+G48+H48</f>
        <v>336</v>
      </c>
    </row>
    <row r="49" spans="1:9" ht="16.5" thickBot="1" x14ac:dyDescent="0.3">
      <c r="A49" s="47"/>
      <c r="B49" s="47"/>
      <c r="C49" s="48" t="s">
        <v>20</v>
      </c>
      <c r="D49" s="48"/>
      <c r="E49" s="48">
        <f>SUM(E48:E48)</f>
        <v>2</v>
      </c>
      <c r="F49" s="49">
        <f>SUM(F48:F48)</f>
        <v>150</v>
      </c>
      <c r="G49" s="50">
        <f>SUM(G48:G48)</f>
        <v>300</v>
      </c>
      <c r="H49" s="50">
        <f>SUM(H48:H48)</f>
        <v>36</v>
      </c>
      <c r="I49" s="50">
        <f>SUM(I48:I48)</f>
        <v>336</v>
      </c>
    </row>
    <row r="50" spans="1:9" ht="18.75" thickBot="1" x14ac:dyDescent="0.3">
      <c r="A50" s="52" t="s">
        <v>30</v>
      </c>
      <c r="B50" s="52"/>
      <c r="C50" s="52"/>
      <c r="D50" s="52"/>
      <c r="E50" s="52"/>
      <c r="F50" s="52"/>
      <c r="G50" s="52"/>
      <c r="H50" s="52"/>
      <c r="I50" s="52"/>
    </row>
    <row r="51" spans="1:9" ht="15.75" x14ac:dyDescent="0.25">
      <c r="A51" s="6" t="s">
        <v>7</v>
      </c>
      <c r="B51" s="6" t="s">
        <v>32</v>
      </c>
      <c r="C51" s="7" t="s">
        <v>8</v>
      </c>
      <c r="D51" s="8" t="s">
        <v>9</v>
      </c>
      <c r="E51" s="8" t="s">
        <v>10</v>
      </c>
      <c r="F51" s="31" t="s">
        <v>11</v>
      </c>
      <c r="G51" s="9" t="s">
        <v>12</v>
      </c>
      <c r="H51" s="9" t="s">
        <v>13</v>
      </c>
      <c r="I51" s="9" t="s">
        <v>14</v>
      </c>
    </row>
    <row r="52" spans="1:9" x14ac:dyDescent="0.25">
      <c r="A52" s="10">
        <v>840109</v>
      </c>
      <c r="B52" s="10" t="s">
        <v>33</v>
      </c>
      <c r="C52" s="28" t="s">
        <v>38</v>
      </c>
      <c r="D52" s="23" t="s">
        <v>21</v>
      </c>
      <c r="E52" s="23">
        <v>2</v>
      </c>
      <c r="F52" s="51">
        <v>35</v>
      </c>
      <c r="G52" s="2">
        <f>+E52*F52</f>
        <v>70</v>
      </c>
      <c r="H52" s="2"/>
      <c r="I52" s="2">
        <f>+G52+H52</f>
        <v>70</v>
      </c>
    </row>
    <row r="53" spans="1:9" x14ac:dyDescent="0.25">
      <c r="A53" s="10">
        <v>840109</v>
      </c>
      <c r="B53" s="10" t="s">
        <v>33</v>
      </c>
      <c r="C53" s="28" t="s">
        <v>39</v>
      </c>
      <c r="D53" s="23" t="s">
        <v>21</v>
      </c>
      <c r="E53" s="23">
        <v>8</v>
      </c>
      <c r="F53" s="51">
        <v>35</v>
      </c>
      <c r="G53" s="2">
        <f>+E53*F53</f>
        <v>280</v>
      </c>
      <c r="H53" s="2"/>
      <c r="I53" s="2">
        <f>+G53+H53</f>
        <v>280</v>
      </c>
    </row>
    <row r="54" spans="1:9" x14ac:dyDescent="0.25">
      <c r="A54" s="10">
        <v>840109</v>
      </c>
      <c r="B54" s="10" t="s">
        <v>33</v>
      </c>
      <c r="C54" s="28" t="s">
        <v>40</v>
      </c>
      <c r="D54" s="23" t="s">
        <v>21</v>
      </c>
      <c r="E54" s="23">
        <v>8</v>
      </c>
      <c r="F54" s="51">
        <v>35</v>
      </c>
      <c r="G54" s="2">
        <f>+E54*F54</f>
        <v>280</v>
      </c>
      <c r="H54" s="2"/>
      <c r="I54" s="2">
        <f>+G54+H54</f>
        <v>280</v>
      </c>
    </row>
    <row r="55" spans="1:9" ht="16.5" thickBot="1" x14ac:dyDescent="0.3">
      <c r="A55" s="36" t="s">
        <v>31</v>
      </c>
      <c r="B55" s="36"/>
      <c r="C55" s="36"/>
      <c r="D55" s="36"/>
      <c r="E55" s="36">
        <f>SUM(E52:E54)</f>
        <v>18</v>
      </c>
      <c r="F55" s="37">
        <f>SUM(F52:F54)</f>
        <v>105</v>
      </c>
      <c r="G55" s="24">
        <f>SUM(G52:G54)</f>
        <v>630</v>
      </c>
      <c r="H55" s="24">
        <f>SUM(H52:H54)</f>
        <v>0</v>
      </c>
      <c r="I55" s="24">
        <f>SUM(I52:I54)</f>
        <v>630</v>
      </c>
    </row>
    <row r="56" spans="1:9" ht="21" thickBot="1" x14ac:dyDescent="0.3">
      <c r="A56" s="53" t="s">
        <v>18</v>
      </c>
      <c r="B56" s="53"/>
      <c r="C56" s="53"/>
      <c r="D56" s="53"/>
      <c r="E56" s="53"/>
      <c r="F56" s="53"/>
      <c r="G56" s="17">
        <f>G55+G45+G41+G20+G16+G49</f>
        <v>2810.2100399999999</v>
      </c>
      <c r="H56" s="25">
        <f>H55+H45+H41+H20+H16+H49</f>
        <v>161.7252048</v>
      </c>
      <c r="I56" s="26">
        <f>I55+I45+I41+I20+I16+I49</f>
        <v>2971.9352448</v>
      </c>
    </row>
  </sheetData>
  <mergeCells count="13">
    <mergeCell ref="A42:I42"/>
    <mergeCell ref="A46:I46"/>
    <mergeCell ref="A50:I50"/>
    <mergeCell ref="A56:F56"/>
    <mergeCell ref="A1:I1"/>
    <mergeCell ref="A8:I8"/>
    <mergeCell ref="A2:I2"/>
    <mergeCell ref="A3:I3"/>
    <mergeCell ref="A4:I4"/>
    <mergeCell ref="A5:I5"/>
    <mergeCell ref="A17:I17"/>
    <mergeCell ref="A20:F20"/>
    <mergeCell ref="A21:I21"/>
  </mergeCells>
  <printOptions horizontalCentered="1"/>
  <pageMargins left="0.59055118110236227" right="0.39370078740157483" top="0.59055118110236227" bottom="0.3937007874015748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MONICA ALEXANDRA PULUPA CASTRO</cp:lastModifiedBy>
  <dcterms:created xsi:type="dcterms:W3CDTF">2018-02-26T14:03:08Z</dcterms:created>
  <dcterms:modified xsi:type="dcterms:W3CDTF">2018-05-30T19:44:12Z</dcterms:modified>
</cp:coreProperties>
</file>